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xeplaningenierie-my.sharepoint.com/personal/ch1_axeplan_fr/Documents/Documents/00 étude/année 2023/Gardonne - Gymnase/phases/DCE/envoi/envoi 1 jos à ludo 2023-10-13/"/>
    </mc:Choice>
  </mc:AlternateContent>
  <xr:revisionPtr revIDLastSave="7" documentId="8_{95B6B14F-4103-4687-A73C-D3EF3AC2FBC0}" xr6:coauthVersionLast="47" xr6:coauthVersionMax="47" xr10:uidLastSave="{73C8940E-09AF-4D40-B6AE-0A941D6E0EFD}"/>
  <bookViews>
    <workbookView xWindow="-120" yWindow="-120" windowWidth="29040" windowHeight="15840" xr2:uid="{00000000-000D-0000-FFFF-FFFF00000000}"/>
  </bookViews>
  <sheets>
    <sheet name="Lot" sheetId="4" r:id="rId1"/>
  </sheets>
  <definedNames>
    <definedName name="_xlnm.Print_Area" localSheetId="0">Lot!$A$1:$H$38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4" l="1"/>
  <c r="B15" i="4"/>
  <c r="H24" i="4"/>
  <c r="B24" i="4"/>
  <c r="H19" i="4"/>
  <c r="H16" i="4" l="1"/>
  <c r="H15" i="4"/>
  <c r="H14" i="4" s="1"/>
  <c r="H20" i="4"/>
  <c r="H21" i="4"/>
  <c r="H22" i="4"/>
  <c r="H23" i="4"/>
  <c r="H25" i="4"/>
  <c r="H26" i="4"/>
  <c r="H27" i="4"/>
  <c r="H9" i="4"/>
  <c r="H11" i="4"/>
  <c r="H12" i="4"/>
  <c r="H29" i="4"/>
  <c r="H28" i="4" s="1"/>
  <c r="H31" i="4"/>
  <c r="H30" i="4" s="1"/>
  <c r="H32" i="4"/>
  <c r="B27" i="4"/>
  <c r="B26" i="4"/>
  <c r="B25" i="4"/>
  <c r="B22" i="4"/>
  <c r="B31" i="4"/>
  <c r="B29" i="4"/>
  <c r="B11" i="4"/>
  <c r="B10" i="4"/>
  <c r="B12" i="4"/>
  <c r="B9" i="4"/>
  <c r="B20" i="4"/>
  <c r="B23" i="4"/>
  <c r="B21" i="4"/>
  <c r="B19" i="4"/>
  <c r="B18" i="4"/>
  <c r="H8" i="4" l="1"/>
  <c r="H18" i="4"/>
  <c r="H17" i="4" s="1"/>
  <c r="H13" i="4" s="1"/>
  <c r="H34" i="4" s="1"/>
  <c r="H35" i="4" l="1"/>
  <c r="H37" i="4" s="1"/>
</calcChain>
</file>

<file path=xl/sharedStrings.xml><?xml version="1.0" encoding="utf-8"?>
<sst xmlns="http://schemas.openxmlformats.org/spreadsheetml/2006/main" count="66" uniqueCount="46">
  <si>
    <t>LIBELLE</t>
  </si>
  <si>
    <t>U.</t>
  </si>
  <si>
    <t>P.U.</t>
  </si>
  <si>
    <t>TOTAL</t>
  </si>
  <si>
    <t>CODE</t>
  </si>
  <si>
    <t>en €</t>
  </si>
  <si>
    <t>DECOMPOSITION DU PRIX GLOBALE ET FORFAITAIRE</t>
  </si>
  <si>
    <t>Ens</t>
  </si>
  <si>
    <t>donné à titre indicatif</t>
  </si>
  <si>
    <t>kg</t>
  </si>
  <si>
    <t>TVA : 20 %</t>
  </si>
  <si>
    <t>STRUCTURE PRINCIPALE</t>
  </si>
  <si>
    <t>Unités</t>
  </si>
  <si>
    <t>ENS</t>
  </si>
  <si>
    <t>FRAIS D'ETUDE ET DOE</t>
  </si>
  <si>
    <t>TOTAL BASE  en € TTC</t>
  </si>
  <si>
    <t>TOTAL BASE  en € HT</t>
  </si>
  <si>
    <t>Plus Value Chevêtre puits de lumière</t>
  </si>
  <si>
    <t>NETTOYAGE ET REPLIEMENT</t>
  </si>
  <si>
    <t>COMPTE PRORATA 1,5%</t>
  </si>
  <si>
    <t>Incidence Covid 19</t>
  </si>
  <si>
    <t>Mois</t>
  </si>
  <si>
    <t>Participation constat d'huissier - Réception des supports</t>
  </si>
  <si>
    <t>Filets de sécurité en sous face + Gardes corps</t>
  </si>
  <si>
    <t>Qté BET</t>
  </si>
  <si>
    <t>Moyens de levage charpente</t>
  </si>
  <si>
    <t>INSTALLATION DE CHANTIER</t>
  </si>
  <si>
    <t>Pannes type multibeam (finition galvanisée d'usine)</t>
  </si>
  <si>
    <t>Lot étanchéité</t>
  </si>
  <si>
    <t>Nettoyage et repliement</t>
  </si>
  <si>
    <t>Frais d'étude et DOE charpente</t>
  </si>
  <si>
    <t>Qté Ent</t>
  </si>
  <si>
    <t>Gardonne - Gymnase</t>
  </si>
  <si>
    <t>Renfort par HEA et Bracons métal type TCAR (finition primaire antirouille grise + peinture bleue sur chantier)</t>
  </si>
  <si>
    <t>Finitions</t>
  </si>
  <si>
    <t>PROVISION RENFORCEMENT PORTIQUE EXISTANT</t>
  </si>
  <si>
    <t>Stabilités Toiture par Croix de St André (CAE, finition primaire antirouille grise + peinture bleue + retouches sur chantier)</t>
  </si>
  <si>
    <t>Stabilités Mur par Croix de St André  (CAE, finition primaire antirouille grise + peinture bleue + retouches sur chantier)</t>
  </si>
  <si>
    <t>Poteaux au vent (compris baillonnettes sur poteaux) pour plateaux bardage (IPE/HEA, finition primaire antirouille grise + peinture bleue + retouches sur chantier)</t>
  </si>
  <si>
    <t>Baïonnettes sur arbalétriers pour support bandeau bardage (HEA, finition primaire antirouille grise + peinture bleue + retouches sur chantier)</t>
  </si>
  <si>
    <t>Profils de reprise de charges bardage vertical (TCAR, finition primaire antirouille grise + peinture bleue + retouches sur chantier)</t>
  </si>
  <si>
    <t>Lisses horizontales entre baîonnettes (TCAR, finition primaire antirouille grise + peinture bleue + retouches sur chantier)</t>
  </si>
  <si>
    <t>Portiques métal IPE compris baillonettes sur ptx type HEA (finition primaire antirouille grise + peinture bleue + retouches sur chantier)</t>
  </si>
  <si>
    <t>BATIMENT PRINCIPAL</t>
  </si>
  <si>
    <t>Ossatures secondaires pour ouvrants pour plateaux bardage (T,CAR, finition primaire antirouille grise + peinture bleue + retouches sur chantier)</t>
  </si>
  <si>
    <t>DCE  - "LOT 02 Partie A - CHARPENTE METAL"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</si>
</sst>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#,##0.00\ [$€-1]"/>
  </numFmts>
  <fonts count="16" x14ac:knownFonts="1">
    <font>
      <sz val="10"/>
      <name val="MS Sans Serif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8"/>
      <name val="MS Sans Serif"/>
    </font>
    <font>
      <sz val="10"/>
      <name val="MS Sans Serif"/>
    </font>
    <font>
      <sz val="11"/>
      <name val="Arial"/>
      <family val="2"/>
    </font>
    <font>
      <b/>
      <sz val="11"/>
      <name val="Arial"/>
      <family val="2"/>
    </font>
    <font>
      <b/>
      <sz val="13"/>
      <name val="Arial"/>
      <family val="2"/>
    </font>
    <font>
      <b/>
      <sz val="14"/>
      <color rgb="FF7030A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i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4" fontId="8" fillId="3" borderId="0" xfId="0" applyNumberFormat="1" applyFont="1" applyFill="1" applyAlignment="1">
      <alignment vertical="center"/>
    </xf>
    <xf numFmtId="2" fontId="3" fillId="0" borderId="0" xfId="0" applyNumberFormat="1" applyFont="1" applyAlignment="1" applyProtection="1">
      <alignment horizontal="center" vertical="center"/>
      <protection locked="0"/>
    </xf>
    <xf numFmtId="2" fontId="8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3" fillId="4" borderId="0" xfId="0" applyFont="1" applyFill="1" applyAlignment="1" applyProtection="1">
      <alignment horizontal="right" vertical="center"/>
      <protection locked="0"/>
    </xf>
    <xf numFmtId="0" fontId="2" fillId="4" borderId="0" xfId="0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9" fillId="2" borderId="0" xfId="0" applyFont="1" applyFill="1" applyAlignment="1" applyProtection="1">
      <alignment horizontal="center" vertical="center"/>
      <protection locked="0"/>
    </xf>
    <xf numFmtId="4" fontId="9" fillId="2" borderId="0" xfId="0" applyNumberFormat="1" applyFont="1" applyFill="1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8" fillId="3" borderId="0" xfId="0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2" borderId="0" xfId="0" applyFont="1" applyFill="1" applyAlignment="1" applyProtection="1">
      <alignment vertical="center" wrapText="1"/>
      <protection locked="0"/>
    </xf>
    <xf numFmtId="165" fontId="9" fillId="2" borderId="0" xfId="1" applyNumberFormat="1" applyFont="1" applyFill="1" applyBorder="1" applyAlignment="1" applyProtection="1">
      <alignment horizontal="right" vertical="center"/>
      <protection locked="0"/>
    </xf>
    <xf numFmtId="2" fontId="3" fillId="0" borderId="0" xfId="0" applyNumberFormat="1" applyFont="1" applyAlignment="1" applyProtection="1">
      <alignment horizontal="right" vertical="center"/>
      <protection locked="0"/>
    </xf>
    <xf numFmtId="2" fontId="2" fillId="0" borderId="0" xfId="0" applyNumberFormat="1" applyFont="1" applyAlignment="1" applyProtection="1">
      <alignment horizontal="right" vertical="center"/>
      <protection locked="0"/>
    </xf>
    <xf numFmtId="4" fontId="9" fillId="2" borderId="0" xfId="0" applyNumberFormat="1" applyFont="1" applyFill="1" applyAlignment="1" applyProtection="1">
      <alignment horizontal="right" vertical="center"/>
      <protection locked="0"/>
    </xf>
    <xf numFmtId="4" fontId="8" fillId="3" borderId="0" xfId="0" applyNumberFormat="1" applyFont="1" applyFill="1" applyAlignment="1" applyProtection="1">
      <alignment horizontal="right" vertical="center"/>
      <protection locked="0"/>
    </xf>
    <xf numFmtId="2" fontId="9" fillId="2" borderId="0" xfId="0" applyNumberFormat="1" applyFont="1" applyFill="1" applyAlignment="1" applyProtection="1">
      <alignment horizontal="right" vertical="center"/>
      <protection locked="0"/>
    </xf>
    <xf numFmtId="44" fontId="9" fillId="2" borderId="0" xfId="0" applyNumberFormat="1" applyFont="1" applyFill="1" applyAlignment="1" applyProtection="1">
      <alignment vertical="center"/>
      <protection locked="0"/>
    </xf>
    <xf numFmtId="44" fontId="8" fillId="3" borderId="0" xfId="0" applyNumberFormat="1" applyFont="1" applyFill="1" applyAlignment="1">
      <alignment vertical="center"/>
    </xf>
    <xf numFmtId="44" fontId="2" fillId="0" borderId="0" xfId="0" applyNumberFormat="1" applyFont="1" applyAlignment="1">
      <alignment vertical="center"/>
    </xf>
    <xf numFmtId="44" fontId="9" fillId="2" borderId="0" xfId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17" fontId="10" fillId="0" borderId="0" xfId="0" applyNumberFormat="1" applyFont="1" applyAlignment="1" applyProtection="1">
      <alignment vertical="center"/>
      <protection locked="0"/>
    </xf>
    <xf numFmtId="0" fontId="9" fillId="2" borderId="0" xfId="0" applyFont="1" applyFill="1" applyAlignment="1" applyProtection="1">
      <alignment horizontal="left" vertical="center"/>
      <protection locked="0"/>
    </xf>
    <xf numFmtId="4" fontId="9" fillId="2" borderId="0" xfId="0" applyNumberFormat="1" applyFont="1" applyFill="1" applyAlignment="1">
      <alignment vertical="center"/>
    </xf>
    <xf numFmtId="44" fontId="9" fillId="2" borderId="0" xfId="0" applyNumberFormat="1" applyFont="1" applyFill="1" applyAlignment="1">
      <alignment vertical="center"/>
    </xf>
    <xf numFmtId="0" fontId="1" fillId="0" borderId="0" xfId="0" applyFont="1" applyAlignment="1" applyProtection="1">
      <alignment vertical="center" wrapText="1"/>
      <protection locked="0"/>
    </xf>
    <xf numFmtId="165" fontId="1" fillId="0" borderId="0" xfId="1" applyNumberFormat="1" applyFont="1" applyFill="1" applyBorder="1" applyAlignment="1" applyProtection="1">
      <alignment horizontal="right" vertical="center"/>
      <protection locked="0"/>
    </xf>
    <xf numFmtId="2" fontId="1" fillId="0" borderId="0" xfId="0" applyNumberFormat="1" applyFont="1" applyAlignment="1" applyProtection="1">
      <alignment horizontal="right" vertical="center"/>
      <protection locked="0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4" fontId="1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5" fontId="7" fillId="0" borderId="0" xfId="1" applyNumberFormat="1" applyFont="1" applyFill="1" applyBorder="1" applyAlignment="1" applyProtection="1">
      <alignment horizontal="right" vertical="center"/>
      <protection locked="0"/>
    </xf>
    <xf numFmtId="0" fontId="7" fillId="4" borderId="0" xfId="0" applyFont="1" applyFill="1" applyAlignment="1">
      <alignment vertical="center"/>
    </xf>
    <xf numFmtId="0" fontId="2" fillId="4" borderId="0" xfId="0" applyFont="1" applyFill="1" applyAlignment="1">
      <alignment horizontal="right" vertical="center"/>
    </xf>
    <xf numFmtId="44" fontId="3" fillId="4" borderId="0" xfId="0" applyNumberFormat="1" applyFont="1" applyFill="1" applyAlignment="1">
      <alignment vertical="center"/>
    </xf>
    <xf numFmtId="44" fontId="3" fillId="0" borderId="0" xfId="0" applyNumberFormat="1" applyFont="1" applyAlignment="1">
      <alignment vertical="center"/>
    </xf>
    <xf numFmtId="44" fontId="1" fillId="0" borderId="0" xfId="0" applyNumberFormat="1" applyFont="1" applyAlignment="1">
      <alignment horizontal="right"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2" fontId="14" fillId="0" borderId="0" xfId="0" applyNumberFormat="1" applyFont="1" applyAlignment="1" applyProtection="1">
      <alignment horizontal="right" vertical="center"/>
      <protection locked="0"/>
    </xf>
    <xf numFmtId="0" fontId="13" fillId="0" borderId="0" xfId="0" applyFont="1" applyAlignment="1">
      <alignment vertical="center"/>
    </xf>
    <xf numFmtId="2" fontId="15" fillId="0" borderId="0" xfId="0" applyNumberFormat="1" applyFont="1" applyAlignment="1" applyProtection="1">
      <alignment horizontal="center" vertical="center"/>
      <protection locked="0"/>
    </xf>
    <xf numFmtId="2" fontId="14" fillId="0" borderId="0" xfId="0" applyNumberFormat="1" applyFont="1" applyAlignment="1" applyProtection="1">
      <alignment horizontal="center" vertical="center"/>
      <protection locked="0"/>
    </xf>
    <xf numFmtId="0" fontId="8" fillId="3" borderId="0" xfId="0" applyFont="1" applyFill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8" fillId="3" borderId="0" xfId="0" applyFont="1" applyFill="1" applyAlignment="1" applyProtection="1">
      <alignment horizontal="center" vertical="center"/>
      <protection locked="0"/>
    </xf>
  </cellXfs>
  <cellStyles count="3">
    <cellStyle name="Monétaire" xfId="1" builtinId="4"/>
    <cellStyle name="Monétaire 2" xfId="2" xr:uid="{C929E55C-30A3-4D42-869E-9298D3474B34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tabSelected="1" topLeftCell="A13" zoomScaleNormal="100" workbookViewId="0">
      <selection activeCell="A24" sqref="A24"/>
    </sheetView>
  </sheetViews>
  <sheetFormatPr baseColWidth="10" defaultColWidth="11.42578125" defaultRowHeight="15" x14ac:dyDescent="0.2"/>
  <cols>
    <col min="1" max="1" width="75.5703125" style="47" customWidth="1"/>
    <col min="2" max="2" width="4" style="8" bestFit="1" customWidth="1"/>
    <col min="3" max="3" width="3" style="8" bestFit="1" customWidth="1"/>
    <col min="4" max="4" width="7.140625" style="8" bestFit="1" customWidth="1"/>
    <col min="5" max="5" width="13.7109375" style="45" bestFit="1" customWidth="1"/>
    <col min="6" max="7" width="13" style="46" bestFit="1" customWidth="1"/>
    <col min="8" max="8" width="20.42578125" style="8" bestFit="1" customWidth="1"/>
    <col min="9" max="16384" width="11.42578125" style="47"/>
  </cols>
  <sheetData>
    <row r="1" spans="1:8" ht="23.25" x14ac:dyDescent="0.2">
      <c r="A1" s="37" t="s">
        <v>32</v>
      </c>
    </row>
    <row r="2" spans="1:8" ht="18" x14ac:dyDescent="0.2">
      <c r="A2" s="36" t="s">
        <v>45</v>
      </c>
      <c r="B2" s="36"/>
      <c r="C2" s="36"/>
      <c r="D2" s="36"/>
      <c r="E2" s="36"/>
      <c r="F2" s="3"/>
      <c r="G2" s="3"/>
      <c r="H2" s="38">
        <v>45208</v>
      </c>
    </row>
    <row r="3" spans="1:8" ht="18" x14ac:dyDescent="0.2">
      <c r="A3" s="3" t="s">
        <v>6</v>
      </c>
      <c r="B3" s="2"/>
      <c r="C3" s="2"/>
      <c r="D3" s="2"/>
      <c r="E3" s="10"/>
      <c r="F3" s="9"/>
      <c r="G3" s="9"/>
      <c r="H3" s="2"/>
    </row>
    <row r="4" spans="1:8" x14ac:dyDescent="0.2">
      <c r="A4" s="2" t="s">
        <v>8</v>
      </c>
      <c r="B4" s="2"/>
      <c r="C4" s="2"/>
      <c r="D4" s="2"/>
      <c r="E4" s="10"/>
      <c r="F4" s="9"/>
      <c r="G4" s="9"/>
      <c r="H4" s="2"/>
    </row>
    <row r="5" spans="1:8" s="48" customFormat="1" ht="15.75" x14ac:dyDescent="0.2">
      <c r="A5" s="4" t="s">
        <v>0</v>
      </c>
      <c r="B5" s="64" t="s">
        <v>4</v>
      </c>
      <c r="C5" s="64"/>
      <c r="D5" s="35" t="s">
        <v>1</v>
      </c>
      <c r="E5" s="13" t="s">
        <v>2</v>
      </c>
      <c r="F5" s="26" t="s">
        <v>24</v>
      </c>
      <c r="G5" s="26" t="s">
        <v>31</v>
      </c>
      <c r="H5" s="12" t="s">
        <v>3</v>
      </c>
    </row>
    <row r="6" spans="1:8" ht="15.75" x14ac:dyDescent="0.2">
      <c r="A6" s="2"/>
      <c r="B6" s="2"/>
      <c r="C6" s="2"/>
      <c r="D6" s="5"/>
      <c r="E6" s="13" t="s">
        <v>5</v>
      </c>
      <c r="F6" s="27"/>
      <c r="G6" s="27"/>
      <c r="H6" s="12" t="s">
        <v>5</v>
      </c>
    </row>
    <row r="7" spans="1:8" s="60" customFormat="1" x14ac:dyDescent="0.2">
      <c r="A7" s="57"/>
      <c r="B7" s="57"/>
      <c r="C7" s="57"/>
      <c r="D7" s="58"/>
      <c r="E7" s="61"/>
      <c r="F7" s="59"/>
      <c r="G7" s="59"/>
      <c r="H7" s="62"/>
    </row>
    <row r="8" spans="1:8" s="21" customFormat="1" ht="16.5" x14ac:dyDescent="0.2">
      <c r="A8" s="18" t="s">
        <v>26</v>
      </c>
      <c r="B8" s="18"/>
      <c r="C8" s="39">
        <v>1</v>
      </c>
      <c r="D8" s="19" t="s">
        <v>7</v>
      </c>
      <c r="E8" s="40"/>
      <c r="F8" s="28">
        <v>1</v>
      </c>
      <c r="G8" s="28">
        <v>1</v>
      </c>
      <c r="H8" s="41">
        <f>SUM(H9:H12)</f>
        <v>0</v>
      </c>
    </row>
    <row r="9" spans="1:8" ht="12.75" x14ac:dyDescent="0.2">
      <c r="A9" s="42" t="s">
        <v>22</v>
      </c>
      <c r="B9" s="1">
        <f>$C$8</f>
        <v>1</v>
      </c>
      <c r="C9" s="14">
        <v>1</v>
      </c>
      <c r="D9" s="15" t="s">
        <v>7</v>
      </c>
      <c r="E9" s="43"/>
      <c r="F9" s="44">
        <v>1</v>
      </c>
      <c r="G9" s="44"/>
      <c r="H9" s="49">
        <f>F9*E9</f>
        <v>0</v>
      </c>
    </row>
    <row r="10" spans="1:8" ht="12.75" x14ac:dyDescent="0.2">
      <c r="A10" s="42" t="s">
        <v>23</v>
      </c>
      <c r="B10" s="1">
        <f t="shared" ref="B10:B12" si="0">$C$8</f>
        <v>1</v>
      </c>
      <c r="C10" s="14">
        <v>2</v>
      </c>
      <c r="D10" s="15" t="s">
        <v>7</v>
      </c>
      <c r="E10" s="43"/>
      <c r="F10" s="44">
        <v>1</v>
      </c>
      <c r="G10" s="44"/>
      <c r="H10" s="56" t="s">
        <v>28</v>
      </c>
    </row>
    <row r="11" spans="1:8" ht="12.75" x14ac:dyDescent="0.2">
      <c r="A11" s="42" t="s">
        <v>25</v>
      </c>
      <c r="B11" s="1">
        <f t="shared" si="0"/>
        <v>1</v>
      </c>
      <c r="C11" s="14">
        <v>3</v>
      </c>
      <c r="D11" s="15" t="s">
        <v>7</v>
      </c>
      <c r="E11" s="43"/>
      <c r="F11" s="44">
        <v>1</v>
      </c>
      <c r="G11" s="44"/>
      <c r="H11" s="49">
        <f>F11*E11</f>
        <v>0</v>
      </c>
    </row>
    <row r="12" spans="1:8" ht="12.75" x14ac:dyDescent="0.2">
      <c r="A12" s="1" t="s">
        <v>20</v>
      </c>
      <c r="B12" s="1">
        <f t="shared" si="0"/>
        <v>1</v>
      </c>
      <c r="C12" s="14">
        <v>4</v>
      </c>
      <c r="D12" s="15" t="s">
        <v>21</v>
      </c>
      <c r="E12" s="43"/>
      <c r="F12" s="44">
        <v>3</v>
      </c>
      <c r="G12" s="44"/>
      <c r="H12" s="49">
        <f>F12*E12</f>
        <v>0</v>
      </c>
    </row>
    <row r="13" spans="1:8" s="21" customFormat="1" ht="16.5" x14ac:dyDescent="0.2">
      <c r="A13" s="24" t="s">
        <v>43</v>
      </c>
      <c r="B13" s="18"/>
      <c r="C13" s="19">
        <v>2</v>
      </c>
      <c r="D13" s="19"/>
      <c r="E13" s="20"/>
      <c r="F13" s="28"/>
      <c r="G13" s="28"/>
      <c r="H13" s="31">
        <f>H14+H17</f>
        <v>0</v>
      </c>
    </row>
    <row r="14" spans="1:8" s="50" customFormat="1" x14ac:dyDescent="0.2">
      <c r="A14" s="22" t="s">
        <v>35</v>
      </c>
      <c r="B14" s="65">
        <v>2.1</v>
      </c>
      <c r="C14" s="65"/>
      <c r="D14" s="63" t="s">
        <v>7</v>
      </c>
      <c r="E14" s="11"/>
      <c r="F14" s="29">
        <v>1</v>
      </c>
      <c r="G14" s="29">
        <v>1</v>
      </c>
      <c r="H14" s="32">
        <f>SUM(H15:H16)</f>
        <v>0</v>
      </c>
    </row>
    <row r="15" spans="1:8" ht="25.5" x14ac:dyDescent="0.2">
      <c r="A15" s="42" t="s">
        <v>33</v>
      </c>
      <c r="B15" s="1">
        <f>$B$14</f>
        <v>2.1</v>
      </c>
      <c r="C15" s="14">
        <v>1</v>
      </c>
      <c r="D15" s="15" t="s">
        <v>7</v>
      </c>
      <c r="E15" s="43"/>
      <c r="F15" s="44">
        <v>1</v>
      </c>
      <c r="G15" s="44"/>
      <c r="H15" s="49">
        <f t="shared" ref="H15:H16" si="1">F15*E15</f>
        <v>0</v>
      </c>
    </row>
    <row r="16" spans="1:8" ht="12.75" x14ac:dyDescent="0.2">
      <c r="A16" s="42" t="s">
        <v>34</v>
      </c>
      <c r="B16" s="1">
        <f>$B$14</f>
        <v>2.1</v>
      </c>
      <c r="C16" s="14">
        <v>2</v>
      </c>
      <c r="D16" s="15" t="s">
        <v>7</v>
      </c>
      <c r="E16" s="43"/>
      <c r="F16" s="44">
        <v>1</v>
      </c>
      <c r="G16" s="44"/>
      <c r="H16" s="49">
        <f t="shared" si="1"/>
        <v>0</v>
      </c>
    </row>
    <row r="17" spans="1:8" s="50" customFormat="1" x14ac:dyDescent="0.2">
      <c r="A17" s="22" t="s">
        <v>11</v>
      </c>
      <c r="B17" s="65">
        <v>2.2000000000000002</v>
      </c>
      <c r="C17" s="65"/>
      <c r="D17" s="63" t="s">
        <v>7</v>
      </c>
      <c r="E17" s="11"/>
      <c r="F17" s="29">
        <v>1</v>
      </c>
      <c r="G17" s="29">
        <v>1</v>
      </c>
      <c r="H17" s="32">
        <f>SUM(H18:H27)</f>
        <v>0</v>
      </c>
    </row>
    <row r="18" spans="1:8" ht="25.5" x14ac:dyDescent="0.2">
      <c r="A18" s="42" t="s">
        <v>42</v>
      </c>
      <c r="B18" s="1">
        <f t="shared" ref="B18:B27" si="2">$B$17</f>
        <v>2.2000000000000002</v>
      </c>
      <c r="C18" s="14">
        <v>1</v>
      </c>
      <c r="D18" s="15" t="s">
        <v>9</v>
      </c>
      <c r="E18" s="43"/>
      <c r="F18" s="44">
        <v>9050</v>
      </c>
      <c r="G18" s="44"/>
      <c r="H18" s="49">
        <f t="shared" ref="H18:H26" si="3">F18*E18</f>
        <v>0</v>
      </c>
    </row>
    <row r="19" spans="1:8" ht="12.75" x14ac:dyDescent="0.2">
      <c r="A19" s="42" t="s">
        <v>27</v>
      </c>
      <c r="B19" s="1">
        <f t="shared" si="2"/>
        <v>2.2000000000000002</v>
      </c>
      <c r="C19" s="14">
        <v>2</v>
      </c>
      <c r="D19" s="15" t="s">
        <v>9</v>
      </c>
      <c r="E19" s="43"/>
      <c r="F19" s="44">
        <v>556</v>
      </c>
      <c r="G19" s="44"/>
      <c r="H19" s="49">
        <f>F19*E19</f>
        <v>0</v>
      </c>
    </row>
    <row r="20" spans="1:8" ht="12.75" x14ac:dyDescent="0.2">
      <c r="A20" s="42" t="s">
        <v>17</v>
      </c>
      <c r="B20" s="1">
        <f t="shared" si="2"/>
        <v>2.2000000000000002</v>
      </c>
      <c r="C20" s="14">
        <v>3</v>
      </c>
      <c r="D20" s="15" t="s">
        <v>12</v>
      </c>
      <c r="E20" s="43"/>
      <c r="F20" s="44">
        <v>2</v>
      </c>
      <c r="G20" s="44"/>
      <c r="H20" s="49">
        <f t="shared" si="3"/>
        <v>0</v>
      </c>
    </row>
    <row r="21" spans="1:8" ht="25.5" x14ac:dyDescent="0.2">
      <c r="A21" s="42" t="s">
        <v>36</v>
      </c>
      <c r="B21" s="1">
        <f t="shared" si="2"/>
        <v>2.2000000000000002</v>
      </c>
      <c r="C21" s="14">
        <v>4</v>
      </c>
      <c r="D21" s="15" t="s">
        <v>9</v>
      </c>
      <c r="E21" s="43"/>
      <c r="F21" s="44">
        <v>1920</v>
      </c>
      <c r="G21" s="44"/>
      <c r="H21" s="49">
        <f t="shared" si="3"/>
        <v>0</v>
      </c>
    </row>
    <row r="22" spans="1:8" ht="25.5" x14ac:dyDescent="0.2">
      <c r="A22" s="42" t="s">
        <v>37</v>
      </c>
      <c r="B22" s="1">
        <f t="shared" si="2"/>
        <v>2.2000000000000002</v>
      </c>
      <c r="C22" s="14">
        <v>5</v>
      </c>
      <c r="D22" s="15" t="s">
        <v>9</v>
      </c>
      <c r="E22" s="43"/>
      <c r="F22" s="44">
        <v>550</v>
      </c>
      <c r="G22" s="44"/>
      <c r="H22" s="49">
        <f t="shared" si="3"/>
        <v>0</v>
      </c>
    </row>
    <row r="23" spans="1:8" ht="25.5" x14ac:dyDescent="0.2">
      <c r="A23" s="42" t="s">
        <v>38</v>
      </c>
      <c r="B23" s="1">
        <f t="shared" si="2"/>
        <v>2.2000000000000002</v>
      </c>
      <c r="C23" s="14">
        <v>6</v>
      </c>
      <c r="D23" s="15" t="s">
        <v>9</v>
      </c>
      <c r="E23" s="43"/>
      <c r="F23" s="44">
        <v>1365</v>
      </c>
      <c r="G23" s="44"/>
      <c r="H23" s="49">
        <f t="shared" si="3"/>
        <v>0</v>
      </c>
    </row>
    <row r="24" spans="1:8" ht="25.5" x14ac:dyDescent="0.2">
      <c r="A24" s="42" t="s">
        <v>44</v>
      </c>
      <c r="B24" s="1">
        <f t="shared" si="2"/>
        <v>2.2000000000000002</v>
      </c>
      <c r="C24" s="14">
        <v>7</v>
      </c>
      <c r="D24" s="15" t="s">
        <v>9</v>
      </c>
      <c r="E24" s="43"/>
      <c r="F24" s="44">
        <v>103</v>
      </c>
      <c r="G24" s="44"/>
      <c r="H24" s="49">
        <f t="shared" ref="H24" si="4">F24*E24</f>
        <v>0</v>
      </c>
    </row>
    <row r="25" spans="1:8" ht="25.5" x14ac:dyDescent="0.2">
      <c r="A25" s="42" t="s">
        <v>39</v>
      </c>
      <c r="B25" s="1">
        <f t="shared" si="2"/>
        <v>2.2000000000000002</v>
      </c>
      <c r="C25" s="14">
        <v>8</v>
      </c>
      <c r="D25" s="15" t="s">
        <v>9</v>
      </c>
      <c r="E25" s="43"/>
      <c r="F25" s="44">
        <v>112</v>
      </c>
      <c r="G25" s="44"/>
      <c r="H25" s="49">
        <f t="shared" si="3"/>
        <v>0</v>
      </c>
    </row>
    <row r="26" spans="1:8" ht="25.5" x14ac:dyDescent="0.2">
      <c r="A26" s="42" t="s">
        <v>41</v>
      </c>
      <c r="B26" s="1">
        <f t="shared" si="2"/>
        <v>2.2000000000000002</v>
      </c>
      <c r="C26" s="14">
        <v>9</v>
      </c>
      <c r="D26" s="15" t="s">
        <v>9</v>
      </c>
      <c r="E26" s="43"/>
      <c r="F26" s="44">
        <v>690</v>
      </c>
      <c r="G26" s="44"/>
      <c r="H26" s="49">
        <f t="shared" si="3"/>
        <v>0</v>
      </c>
    </row>
    <row r="27" spans="1:8" ht="25.5" x14ac:dyDescent="0.2">
      <c r="A27" s="42" t="s">
        <v>40</v>
      </c>
      <c r="B27" s="1">
        <f t="shared" si="2"/>
        <v>2.2000000000000002</v>
      </c>
      <c r="C27" s="14">
        <v>10</v>
      </c>
      <c r="D27" s="15" t="s">
        <v>7</v>
      </c>
      <c r="E27" s="43"/>
      <c r="F27" s="44">
        <v>1</v>
      </c>
      <c r="G27" s="44"/>
      <c r="H27" s="49">
        <f t="shared" ref="H27" si="5">F27*E27</f>
        <v>0</v>
      </c>
    </row>
    <row r="28" spans="1:8" ht="16.5" x14ac:dyDescent="0.2">
      <c r="A28" s="24" t="s">
        <v>14</v>
      </c>
      <c r="B28" s="18"/>
      <c r="C28" s="19">
        <v>3</v>
      </c>
      <c r="D28" s="19" t="s">
        <v>13</v>
      </c>
      <c r="E28" s="25"/>
      <c r="F28" s="30">
        <v>1</v>
      </c>
      <c r="G28" s="30">
        <v>1</v>
      </c>
      <c r="H28" s="34">
        <f>H29</f>
        <v>0</v>
      </c>
    </row>
    <row r="29" spans="1:8" s="23" customFormat="1" ht="15.75" customHeight="1" x14ac:dyDescent="0.2">
      <c r="A29" s="42" t="s">
        <v>30</v>
      </c>
      <c r="B29" s="1">
        <f>$C$28</f>
        <v>3</v>
      </c>
      <c r="C29" s="14">
        <v>1</v>
      </c>
      <c r="D29" s="15" t="s">
        <v>7</v>
      </c>
      <c r="E29" s="43"/>
      <c r="F29" s="44">
        <v>1</v>
      </c>
      <c r="G29" s="44"/>
      <c r="H29" s="49">
        <f>F29*E29</f>
        <v>0</v>
      </c>
    </row>
    <row r="30" spans="1:8" ht="16.5" x14ac:dyDescent="0.2">
      <c r="A30" s="24" t="s">
        <v>18</v>
      </c>
      <c r="B30" s="18"/>
      <c r="C30" s="19">
        <v>4</v>
      </c>
      <c r="D30" s="19" t="s">
        <v>13</v>
      </c>
      <c r="E30" s="25"/>
      <c r="F30" s="30">
        <v>1</v>
      </c>
      <c r="G30" s="30">
        <v>1</v>
      </c>
      <c r="H30" s="34">
        <f>H31</f>
        <v>0</v>
      </c>
    </row>
    <row r="31" spans="1:8" s="23" customFormat="1" ht="15.75" customHeight="1" x14ac:dyDescent="0.2">
      <c r="A31" s="42" t="s">
        <v>29</v>
      </c>
      <c r="B31" s="1">
        <f>$C$30</f>
        <v>4</v>
      </c>
      <c r="C31" s="14">
        <v>1</v>
      </c>
      <c r="D31" s="15" t="s">
        <v>7</v>
      </c>
      <c r="E31" s="43"/>
      <c r="F31" s="44">
        <v>1</v>
      </c>
      <c r="G31" s="44"/>
      <c r="H31" s="49">
        <f>F31*E31</f>
        <v>0</v>
      </c>
    </row>
    <row r="32" spans="1:8" ht="16.5" x14ac:dyDescent="0.2">
      <c r="A32" s="24" t="s">
        <v>19</v>
      </c>
      <c r="B32" s="18"/>
      <c r="C32" s="19">
        <v>5</v>
      </c>
      <c r="D32" s="19" t="s">
        <v>13</v>
      </c>
      <c r="E32" s="25"/>
      <c r="F32" s="30">
        <v>1</v>
      </c>
      <c r="G32" s="30">
        <v>1</v>
      </c>
      <c r="H32" s="34">
        <f>F32*E32</f>
        <v>0</v>
      </c>
    </row>
    <row r="33" spans="1:8" x14ac:dyDescent="0.2">
      <c r="A33" s="42"/>
      <c r="B33" s="2"/>
      <c r="C33" s="6"/>
      <c r="D33" s="5"/>
      <c r="E33" s="51"/>
      <c r="F33" s="27"/>
      <c r="G33" s="27"/>
      <c r="H33" s="33"/>
    </row>
    <row r="34" spans="1:8" ht="15.75" x14ac:dyDescent="0.2">
      <c r="A34" s="7" t="s">
        <v>16</v>
      </c>
      <c r="H34" s="55">
        <f>H8+H13+H28+H30+H32</f>
        <v>0</v>
      </c>
    </row>
    <row r="35" spans="1:8" x14ac:dyDescent="0.2">
      <c r="A35" s="9" t="s">
        <v>10</v>
      </c>
      <c r="H35" s="33">
        <f>0.2*H34</f>
        <v>0</v>
      </c>
    </row>
    <row r="36" spans="1:8" x14ac:dyDescent="0.2">
      <c r="A36" s="2"/>
      <c r="H36" s="33"/>
    </row>
    <row r="37" spans="1:8" ht="15.75" x14ac:dyDescent="0.2">
      <c r="A37" s="16" t="s">
        <v>15</v>
      </c>
      <c r="B37" s="17"/>
      <c r="C37" s="17"/>
      <c r="D37" s="17"/>
      <c r="E37" s="52"/>
      <c r="F37" s="53"/>
      <c r="G37" s="53"/>
      <c r="H37" s="54">
        <f>H34+H35</f>
        <v>0</v>
      </c>
    </row>
    <row r="38" spans="1:8" ht="15.75" x14ac:dyDescent="0.2">
      <c r="A38" s="7"/>
      <c r="H38" s="55"/>
    </row>
  </sheetData>
  <mergeCells count="3">
    <mergeCell ref="B5:C5"/>
    <mergeCell ref="B17:C17"/>
    <mergeCell ref="B14:C14"/>
  </mergeCells>
  <phoneticPr fontId="5" type="noConversion"/>
  <pageMargins left="0.70866141732283472" right="0.39370078740157483" top="0.74803149606299213" bottom="0.74803149606299213" header="0.31496062992125984" footer="0.31496062992125984"/>
  <pageSetup paperSize="9" scale="91" fitToHeight="0" orientation="landscape" r:id="rId1"/>
  <headerFooter>
    <oddFooter>&amp;CPage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</vt:lpstr>
      <vt:lpstr>Lot!Zone_d_impression</vt:lpstr>
    </vt:vector>
  </TitlesOfParts>
  <Company>IEI MARES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DUBREL</dc:creator>
  <cp:lastModifiedBy>CH1 - Axeplan - Jocelyn</cp:lastModifiedBy>
  <cp:lastPrinted>2023-10-13T13:36:42Z</cp:lastPrinted>
  <dcterms:created xsi:type="dcterms:W3CDTF">1999-07-19T14:00:47Z</dcterms:created>
  <dcterms:modified xsi:type="dcterms:W3CDTF">2023-10-13T13:39:25Z</dcterms:modified>
</cp:coreProperties>
</file>