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Z:\DESSIN\(23-711)_GARDONNE - Gymnase_extension\2 - ETUDES\07_DCE\Gymnase Compil DCE\03 CCTP+DPGF\Lot 01-Démolition-GO\"/>
    </mc:Choice>
  </mc:AlternateContent>
  <xr:revisionPtr revIDLastSave="0" documentId="13_ncr:1_{1CBFA103-FDF6-48F9-85CB-8DFE28578354}" xr6:coauthVersionLast="47" xr6:coauthVersionMax="47" xr10:uidLastSave="{00000000-0000-0000-0000-000000000000}"/>
  <bookViews>
    <workbookView xWindow="-25320" yWindow="-120" windowWidth="25440" windowHeight="15390" xr2:uid="{00000000-000D-0000-FFFF-FFFF00000000}"/>
  </bookViews>
  <sheets>
    <sheet name="01 Gros Oeuvre" sheetId="24" r:id="rId1"/>
  </sheets>
  <definedNames>
    <definedName name="_Toc18678939" localSheetId="0">'01 Gros Oeuvre'!#REF!</definedName>
    <definedName name="_Toc18678940" localSheetId="0">'01 Gros Oeuvre'!#REF!</definedName>
    <definedName name="_Toc18678943" localSheetId="0">'01 Gros Oeuvre'!#REF!</definedName>
    <definedName name="_Toc18678952" localSheetId="0">'01 Gros Oeuvre'!#REF!</definedName>
    <definedName name="_Toc488483582" localSheetId="0">'01 Gros Oeuvre'!#REF!</definedName>
    <definedName name="_xlnm.Print_Titles" localSheetId="0">'01 Gros Oeuvre'!$1:$1</definedName>
    <definedName name="_xlnm.Print_Area" localSheetId="0">'01 Gros Oeuvre'!$A$1:$N$517</definedName>
  </definedNames>
  <calcPr calcId="181029" concurrentCalc="0"/>
</workbook>
</file>

<file path=xl/calcChain.xml><?xml version="1.0" encoding="utf-8"?>
<calcChain xmlns="http://schemas.openxmlformats.org/spreadsheetml/2006/main">
  <c r="G263" i="24" l="1"/>
  <c r="E263" i="24"/>
  <c r="G262" i="24"/>
  <c r="E262" i="24"/>
  <c r="G261" i="24"/>
  <c r="E261" i="24"/>
  <c r="G260" i="24"/>
  <c r="E260" i="24"/>
  <c r="G259" i="24"/>
  <c r="E259" i="24"/>
  <c r="G258" i="24"/>
  <c r="E258" i="24"/>
  <c r="G251" i="24"/>
  <c r="E251" i="24"/>
  <c r="G250" i="24"/>
  <c r="E250" i="24"/>
  <c r="G249" i="24"/>
  <c r="E249" i="24"/>
  <c r="G248" i="24"/>
  <c r="E248" i="24"/>
  <c r="G247" i="24"/>
  <c r="E247" i="24"/>
  <c r="G246" i="24"/>
  <c r="E246" i="24"/>
  <c r="E506" i="24"/>
  <c r="G506" i="24"/>
  <c r="I506" i="24"/>
  <c r="G507" i="24"/>
  <c r="I507" i="24"/>
  <c r="G508" i="24"/>
  <c r="I508" i="24"/>
  <c r="I509" i="24"/>
  <c r="I510" i="24"/>
  <c r="E509" i="24"/>
  <c r="G509" i="24"/>
  <c r="G510" i="24"/>
  <c r="E510" i="24"/>
  <c r="K510" i="24"/>
  <c r="E500" i="24"/>
  <c r="G500" i="24"/>
  <c r="I500" i="24"/>
  <c r="E501" i="24"/>
  <c r="G501" i="24"/>
  <c r="I501" i="24"/>
  <c r="E502" i="24"/>
  <c r="G502" i="24"/>
  <c r="I502" i="24"/>
  <c r="I503" i="24"/>
  <c r="G503" i="24"/>
  <c r="E503" i="24"/>
  <c r="C503" i="24"/>
  <c r="K503" i="24"/>
  <c r="E489" i="24"/>
  <c r="G489" i="24"/>
  <c r="I489" i="24"/>
  <c r="E490" i="24"/>
  <c r="G490" i="24"/>
  <c r="I490" i="24"/>
  <c r="E491" i="24"/>
  <c r="G491" i="24"/>
  <c r="I491" i="24"/>
  <c r="E492" i="24"/>
  <c r="G492" i="24"/>
  <c r="I492" i="24"/>
  <c r="I493" i="24"/>
  <c r="I494" i="24"/>
  <c r="E493" i="24"/>
  <c r="G493" i="24"/>
  <c r="G494" i="24"/>
  <c r="E494" i="24"/>
  <c r="K494" i="24"/>
  <c r="E480" i="24"/>
  <c r="G480" i="24"/>
  <c r="I480" i="24"/>
  <c r="E462" i="24"/>
  <c r="G462" i="24"/>
  <c r="I462" i="24"/>
  <c r="I463" i="24"/>
  <c r="I464" i="24"/>
  <c r="I465" i="24"/>
  <c r="I466" i="24"/>
  <c r="I467" i="24"/>
  <c r="I468" i="24"/>
  <c r="I469" i="24"/>
  <c r="K469" i="24"/>
  <c r="G481" i="24"/>
  <c r="I481" i="24"/>
  <c r="I482" i="24"/>
  <c r="I483" i="24"/>
  <c r="I484" i="24"/>
  <c r="I485" i="24"/>
  <c r="K485" i="24"/>
  <c r="E472" i="24"/>
  <c r="G472" i="24"/>
  <c r="I472" i="24"/>
  <c r="I476" i="24"/>
  <c r="I477" i="24"/>
  <c r="G474" i="24"/>
  <c r="G475" i="24"/>
  <c r="E476" i="24"/>
  <c r="G476" i="24"/>
  <c r="G477" i="24"/>
  <c r="K477" i="24"/>
  <c r="E453" i="24"/>
  <c r="G453" i="24"/>
  <c r="I453" i="24"/>
  <c r="E427" i="24"/>
  <c r="G427" i="24"/>
  <c r="I427" i="24"/>
  <c r="G428" i="24"/>
  <c r="I428" i="24"/>
  <c r="G429" i="24"/>
  <c r="I429" i="24"/>
  <c r="G430" i="24"/>
  <c r="I430" i="24"/>
  <c r="G431" i="24"/>
  <c r="I431" i="24"/>
  <c r="G432" i="24"/>
  <c r="I432" i="24"/>
  <c r="G433" i="24"/>
  <c r="I433" i="24"/>
  <c r="G434" i="24"/>
  <c r="I434" i="24"/>
  <c r="I435" i="24"/>
  <c r="I436" i="24"/>
  <c r="K436" i="24"/>
  <c r="G454" i="24"/>
  <c r="I454" i="24"/>
  <c r="I455" i="24"/>
  <c r="I456" i="24"/>
  <c r="I457" i="24"/>
  <c r="I458" i="24"/>
  <c r="K458" i="24"/>
  <c r="E439" i="24"/>
  <c r="G439" i="24"/>
  <c r="I439" i="24"/>
  <c r="G447" i="24"/>
  <c r="I447" i="24"/>
  <c r="G448" i="24"/>
  <c r="I448" i="24"/>
  <c r="I449" i="24"/>
  <c r="I450" i="24"/>
  <c r="G440" i="24"/>
  <c r="G441" i="24"/>
  <c r="G442" i="24"/>
  <c r="G443" i="24"/>
  <c r="G444" i="24"/>
  <c r="G445" i="24"/>
  <c r="G446" i="24"/>
  <c r="E449" i="24"/>
  <c r="G449" i="24"/>
  <c r="G450" i="24"/>
  <c r="K450" i="24"/>
  <c r="E415" i="24"/>
  <c r="G415" i="24"/>
  <c r="I415" i="24"/>
  <c r="E416" i="24"/>
  <c r="G416" i="24"/>
  <c r="I416" i="24"/>
  <c r="E417" i="24"/>
  <c r="G417" i="24"/>
  <c r="I417" i="24"/>
  <c r="E418" i="24"/>
  <c r="G418" i="24"/>
  <c r="I418" i="24"/>
  <c r="E419" i="24"/>
  <c r="G419" i="24"/>
  <c r="I419" i="24"/>
  <c r="E420" i="24"/>
  <c r="G420" i="24"/>
  <c r="I420" i="24"/>
  <c r="I421" i="24"/>
  <c r="I422" i="24"/>
  <c r="E421" i="24"/>
  <c r="G421" i="24"/>
  <c r="G422" i="24"/>
  <c r="E422" i="24"/>
  <c r="K422" i="24"/>
  <c r="E405" i="24"/>
  <c r="G405" i="24"/>
  <c r="I405" i="24"/>
  <c r="E406" i="24"/>
  <c r="G406" i="24"/>
  <c r="I406" i="24"/>
  <c r="E407" i="24"/>
  <c r="G407" i="24"/>
  <c r="I407" i="24"/>
  <c r="G408" i="24"/>
  <c r="I408" i="24"/>
  <c r="E409" i="24"/>
  <c r="G409" i="24"/>
  <c r="I409" i="24"/>
  <c r="E410" i="24"/>
  <c r="G410" i="24"/>
  <c r="I410" i="24"/>
  <c r="I411" i="24"/>
  <c r="I412" i="24"/>
  <c r="E411" i="24"/>
  <c r="G411" i="24"/>
  <c r="G412" i="24"/>
  <c r="E412" i="24"/>
  <c r="K412" i="24"/>
  <c r="E394" i="24"/>
  <c r="G394" i="24"/>
  <c r="I394" i="24"/>
  <c r="G395" i="24"/>
  <c r="I395" i="24"/>
  <c r="G396" i="24"/>
  <c r="I396" i="24"/>
  <c r="G397" i="24"/>
  <c r="I397" i="24"/>
  <c r="G398" i="24"/>
  <c r="I398" i="24"/>
  <c r="G399" i="24"/>
  <c r="I399" i="24"/>
  <c r="G400" i="24"/>
  <c r="I400" i="24"/>
  <c r="I401" i="24"/>
  <c r="I402" i="24"/>
  <c r="E401" i="24"/>
  <c r="G401" i="24"/>
  <c r="G402" i="24"/>
  <c r="K402" i="24"/>
  <c r="E384" i="24"/>
  <c r="G384" i="24"/>
  <c r="I384" i="24"/>
  <c r="I385" i="24"/>
  <c r="I386" i="24"/>
  <c r="I387" i="24"/>
  <c r="I388" i="24"/>
  <c r="I389" i="24"/>
  <c r="E388" i="24"/>
  <c r="G388" i="24"/>
  <c r="G389" i="24"/>
  <c r="E386" i="24"/>
  <c r="E387" i="24"/>
  <c r="E389" i="24"/>
  <c r="K389" i="24"/>
  <c r="E375" i="24"/>
  <c r="G375" i="24"/>
  <c r="I375" i="24"/>
  <c r="I376" i="24"/>
  <c r="I377" i="24"/>
  <c r="I378" i="24"/>
  <c r="I379" i="24"/>
  <c r="I380" i="24"/>
  <c r="I381" i="24"/>
  <c r="E380" i="24"/>
  <c r="G380" i="24"/>
  <c r="G381" i="24"/>
  <c r="K381" i="24"/>
  <c r="E366" i="24"/>
  <c r="G366" i="24"/>
  <c r="I366" i="24"/>
  <c r="I367" i="24"/>
  <c r="I368" i="24"/>
  <c r="I369" i="24"/>
  <c r="I370" i="24"/>
  <c r="I371" i="24"/>
  <c r="I372" i="24"/>
  <c r="G372" i="24"/>
  <c r="K372" i="24"/>
  <c r="E357" i="24"/>
  <c r="G357" i="24"/>
  <c r="I357" i="24"/>
  <c r="I358" i="24"/>
  <c r="I359" i="24"/>
  <c r="I360" i="24"/>
  <c r="I361" i="24"/>
  <c r="I362" i="24"/>
  <c r="I363" i="24"/>
  <c r="G363" i="24"/>
  <c r="K363" i="24"/>
  <c r="E347" i="24"/>
  <c r="G347" i="24"/>
  <c r="I347" i="24"/>
  <c r="E348" i="24"/>
  <c r="G348" i="24"/>
  <c r="I348" i="24"/>
  <c r="E350" i="24"/>
  <c r="G350" i="24"/>
  <c r="I350" i="24"/>
  <c r="E351" i="24"/>
  <c r="G351" i="24"/>
  <c r="I351" i="24"/>
  <c r="I352" i="24"/>
  <c r="K352" i="24"/>
  <c r="E340" i="24"/>
  <c r="G340" i="24"/>
  <c r="I340" i="24"/>
  <c r="G341" i="24"/>
  <c r="I341" i="24"/>
  <c r="G342" i="24"/>
  <c r="I342" i="24"/>
  <c r="I343" i="24"/>
  <c r="I344" i="24"/>
  <c r="E343" i="24"/>
  <c r="G343" i="24"/>
  <c r="G344" i="24"/>
  <c r="E344" i="24"/>
  <c r="K344" i="24"/>
  <c r="E330" i="24"/>
  <c r="G330" i="24"/>
  <c r="I330" i="24"/>
  <c r="I336" i="24"/>
  <c r="I337" i="24"/>
  <c r="G331" i="24"/>
  <c r="G332" i="24"/>
  <c r="G333" i="24"/>
  <c r="G334" i="24"/>
  <c r="E336" i="24"/>
  <c r="G336" i="24"/>
  <c r="G337" i="24"/>
  <c r="K337" i="24"/>
  <c r="E324" i="24"/>
  <c r="G324" i="24"/>
  <c r="I324" i="24"/>
  <c r="E315" i="24"/>
  <c r="G315" i="24"/>
  <c r="I315" i="24"/>
  <c r="G316" i="24"/>
  <c r="I316" i="24"/>
  <c r="G317" i="24"/>
  <c r="I317" i="24"/>
  <c r="G318" i="24"/>
  <c r="I318" i="24"/>
  <c r="G319" i="24"/>
  <c r="I319" i="24"/>
  <c r="I320" i="24"/>
  <c r="I321" i="24"/>
  <c r="K321" i="24"/>
  <c r="G325" i="24"/>
  <c r="I325" i="24"/>
  <c r="I326" i="24"/>
  <c r="I327" i="24"/>
  <c r="K327" i="24"/>
  <c r="E306" i="24"/>
  <c r="G306" i="24"/>
  <c r="I306" i="24"/>
  <c r="I307" i="24"/>
  <c r="I308" i="24"/>
  <c r="I310" i="24"/>
  <c r="I311" i="24"/>
  <c r="E310" i="24"/>
  <c r="G310" i="24"/>
  <c r="G311" i="24"/>
  <c r="E311" i="24"/>
  <c r="C311" i="24"/>
  <c r="K311" i="24"/>
  <c r="E296" i="24"/>
  <c r="G296" i="24"/>
  <c r="I296" i="24"/>
  <c r="E279" i="24"/>
  <c r="G279" i="24"/>
  <c r="I279" i="24"/>
  <c r="G280" i="24"/>
  <c r="I280" i="24"/>
  <c r="G281" i="24"/>
  <c r="I281" i="24"/>
  <c r="I283" i="24"/>
  <c r="I284" i="24"/>
  <c r="K284" i="24"/>
  <c r="G297" i="24"/>
  <c r="I297" i="24"/>
  <c r="I298" i="24"/>
  <c r="I299" i="24"/>
  <c r="I300" i="24"/>
  <c r="I301" i="24"/>
  <c r="K301" i="24"/>
  <c r="E288" i="24"/>
  <c r="G288" i="24"/>
  <c r="I288" i="24"/>
  <c r="I292" i="24"/>
  <c r="I293" i="24"/>
  <c r="G289" i="24"/>
  <c r="G290" i="24"/>
  <c r="E292" i="24"/>
  <c r="G292" i="24"/>
  <c r="G293" i="24"/>
  <c r="K293" i="24"/>
  <c r="E146" i="24"/>
  <c r="G146" i="24"/>
  <c r="I146" i="24"/>
  <c r="I149" i="24"/>
  <c r="I150" i="24"/>
  <c r="I151" i="24"/>
  <c r="G147" i="24"/>
  <c r="G151" i="24"/>
  <c r="K151" i="24"/>
  <c r="J151" i="24"/>
  <c r="E148" i="24"/>
  <c r="E149" i="24"/>
  <c r="E150" i="24"/>
  <c r="C151" i="24"/>
  <c r="B151" i="24"/>
  <c r="A151" i="24"/>
  <c r="E269" i="24"/>
  <c r="G269" i="24"/>
  <c r="I269" i="24"/>
  <c r="E257" i="24"/>
  <c r="G257" i="24"/>
  <c r="I257" i="24"/>
  <c r="I258" i="24"/>
  <c r="I259" i="24"/>
  <c r="I260" i="24"/>
  <c r="I261" i="24"/>
  <c r="I262" i="24"/>
  <c r="I263" i="24"/>
  <c r="G264" i="24"/>
  <c r="I264" i="24"/>
  <c r="I265" i="24"/>
  <c r="I266" i="24"/>
  <c r="K266" i="24"/>
  <c r="G270" i="24"/>
  <c r="I270" i="24"/>
  <c r="I271" i="24"/>
  <c r="I272" i="24"/>
  <c r="I273" i="24"/>
  <c r="I274" i="24"/>
  <c r="K274" i="24"/>
  <c r="E245" i="24"/>
  <c r="G245" i="24"/>
  <c r="I245" i="24"/>
  <c r="I246" i="24"/>
  <c r="I247" i="24"/>
  <c r="I248" i="24"/>
  <c r="I249" i="24"/>
  <c r="I250" i="24"/>
  <c r="I251" i="24"/>
  <c r="G252" i="24"/>
  <c r="I252" i="24"/>
  <c r="I253" i="24"/>
  <c r="I254" i="24"/>
  <c r="K254" i="24"/>
  <c r="E234" i="24"/>
  <c r="G234" i="24"/>
  <c r="I234" i="24"/>
  <c r="I235" i="24"/>
  <c r="E238" i="24"/>
  <c r="G238" i="24"/>
  <c r="I238" i="24"/>
  <c r="I239" i="24"/>
  <c r="G239" i="24"/>
  <c r="E239" i="24"/>
  <c r="K239" i="24"/>
  <c r="E224" i="24"/>
  <c r="G224" i="24"/>
  <c r="I224" i="24"/>
  <c r="I225" i="24"/>
  <c r="I226" i="24"/>
  <c r="G227" i="24"/>
  <c r="I227" i="24"/>
  <c r="G228" i="24"/>
  <c r="I228" i="24"/>
  <c r="E229" i="24"/>
  <c r="G229" i="24"/>
  <c r="I229" i="24"/>
  <c r="I230" i="24"/>
  <c r="G230" i="24"/>
  <c r="E230" i="24"/>
  <c r="K230" i="24"/>
  <c r="G210" i="24"/>
  <c r="I210" i="24"/>
  <c r="E201" i="24"/>
  <c r="G201" i="24"/>
  <c r="I201" i="24"/>
  <c r="G202" i="24"/>
  <c r="I202" i="24"/>
  <c r="G203" i="24"/>
  <c r="I203" i="24"/>
  <c r="G204" i="24"/>
  <c r="I204" i="24"/>
  <c r="G205" i="24"/>
  <c r="I205" i="24"/>
  <c r="G206" i="24"/>
  <c r="I206" i="24"/>
  <c r="G207" i="24"/>
  <c r="I207" i="24"/>
  <c r="G208" i="24"/>
  <c r="I208" i="24"/>
  <c r="G209" i="24"/>
  <c r="I209" i="24"/>
  <c r="I211" i="24"/>
  <c r="K211" i="24"/>
  <c r="G215" i="24"/>
  <c r="I215" i="24"/>
  <c r="I216" i="24"/>
  <c r="I217" i="24"/>
  <c r="I218" i="24"/>
  <c r="I219" i="24"/>
  <c r="K219" i="24"/>
  <c r="E192" i="24"/>
  <c r="G192" i="24"/>
  <c r="I192" i="24"/>
  <c r="E193" i="24"/>
  <c r="G193" i="24"/>
  <c r="I193" i="24"/>
  <c r="E195" i="24"/>
  <c r="G195" i="24"/>
  <c r="I195" i="24"/>
  <c r="E196" i="24"/>
  <c r="G196" i="24"/>
  <c r="I196" i="24"/>
  <c r="I198" i="24"/>
  <c r="E194" i="24"/>
  <c r="G194" i="24"/>
  <c r="G198" i="24"/>
  <c r="E198" i="24"/>
  <c r="C198" i="24"/>
  <c r="K198" i="24"/>
  <c r="E157" i="24"/>
  <c r="E156" i="24"/>
  <c r="E164" i="24"/>
  <c r="G164" i="24"/>
  <c r="I164" i="24"/>
  <c r="I165" i="24"/>
  <c r="I167" i="24"/>
  <c r="I170" i="24"/>
  <c r="G170" i="24"/>
  <c r="E170" i="24"/>
  <c r="K170" i="24"/>
  <c r="J170" i="24"/>
  <c r="C170" i="24"/>
  <c r="B170" i="24"/>
  <c r="A170" i="24"/>
  <c r="E176" i="24"/>
  <c r="G176" i="24"/>
  <c r="I176" i="24"/>
  <c r="I177" i="24"/>
  <c r="I178" i="24"/>
  <c r="G178" i="24"/>
  <c r="E178" i="24"/>
  <c r="C178" i="24"/>
  <c r="K178" i="24"/>
  <c r="E155" i="24"/>
  <c r="G155" i="24"/>
  <c r="I155" i="24"/>
  <c r="I156" i="24"/>
  <c r="I158" i="24"/>
  <c r="I161" i="24"/>
  <c r="G161" i="24"/>
  <c r="K161" i="24"/>
  <c r="E137" i="24"/>
  <c r="G137" i="24"/>
  <c r="I137" i="24"/>
  <c r="I140" i="24"/>
  <c r="I141" i="24"/>
  <c r="I142" i="24"/>
  <c r="G138" i="24"/>
  <c r="G142" i="24"/>
  <c r="K142" i="24"/>
  <c r="E128" i="24"/>
  <c r="G128" i="24"/>
  <c r="I128" i="24"/>
  <c r="I131" i="24"/>
  <c r="I132" i="24"/>
  <c r="I133" i="24"/>
  <c r="G129" i="24"/>
  <c r="G133" i="24"/>
  <c r="K133" i="24"/>
  <c r="E120" i="24"/>
  <c r="G120" i="24"/>
  <c r="I120" i="24"/>
  <c r="I121" i="24"/>
  <c r="I123" i="24"/>
  <c r="I124" i="24"/>
  <c r="I125" i="24"/>
  <c r="G125" i="24"/>
  <c r="K125" i="24"/>
  <c r="E112" i="24"/>
  <c r="G112" i="24"/>
  <c r="I112" i="24"/>
  <c r="I113" i="24"/>
  <c r="I115" i="24"/>
  <c r="I116" i="24"/>
  <c r="I117" i="24"/>
  <c r="G117" i="24"/>
  <c r="K117" i="24"/>
  <c r="E104" i="24"/>
  <c r="G104" i="24"/>
  <c r="I104" i="24"/>
  <c r="I105" i="24"/>
  <c r="I107" i="24"/>
  <c r="I108" i="24"/>
  <c r="I109" i="24"/>
  <c r="G109" i="24"/>
  <c r="E105" i="24"/>
  <c r="E106" i="24"/>
  <c r="E107" i="24"/>
  <c r="E108" i="24"/>
  <c r="E109" i="24"/>
  <c r="C109" i="24"/>
  <c r="K109" i="24"/>
  <c r="E90" i="24"/>
  <c r="G90" i="24"/>
  <c r="I90" i="24"/>
  <c r="E91" i="24"/>
  <c r="G91" i="24"/>
  <c r="I91" i="24"/>
  <c r="E92" i="24"/>
  <c r="G92" i="24"/>
  <c r="I92" i="24"/>
  <c r="E93" i="24"/>
  <c r="G93" i="24"/>
  <c r="I93" i="24"/>
  <c r="E94" i="24"/>
  <c r="G94" i="24"/>
  <c r="I94" i="24"/>
  <c r="E95" i="24"/>
  <c r="G95" i="24"/>
  <c r="I95" i="24"/>
  <c r="I96" i="24"/>
  <c r="G96" i="24"/>
  <c r="E96" i="24"/>
  <c r="C96" i="24"/>
  <c r="K96" i="24"/>
  <c r="E81" i="24"/>
  <c r="G81" i="24"/>
  <c r="I81" i="24"/>
  <c r="E82" i="24"/>
  <c r="G82" i="24"/>
  <c r="I82" i="24"/>
  <c r="E83" i="24"/>
  <c r="G83" i="24"/>
  <c r="I83" i="24"/>
  <c r="E84" i="24"/>
  <c r="G84" i="24"/>
  <c r="I84" i="24"/>
  <c r="E85" i="24"/>
  <c r="G85" i="24"/>
  <c r="I85" i="24"/>
  <c r="E86" i="24"/>
  <c r="G86" i="24"/>
  <c r="I86" i="24"/>
  <c r="I87" i="24"/>
  <c r="G87" i="24"/>
  <c r="E87" i="24"/>
  <c r="C87" i="24"/>
  <c r="K87" i="24"/>
  <c r="E72" i="24"/>
  <c r="G72" i="24"/>
  <c r="I72" i="24"/>
  <c r="E73" i="24"/>
  <c r="G73" i="24"/>
  <c r="I73" i="24"/>
  <c r="E74" i="24"/>
  <c r="G74" i="24"/>
  <c r="I74" i="24"/>
  <c r="E75" i="24"/>
  <c r="G75" i="24"/>
  <c r="I75" i="24"/>
  <c r="E76" i="24"/>
  <c r="G76" i="24"/>
  <c r="I76" i="24"/>
  <c r="E77" i="24"/>
  <c r="G77" i="24"/>
  <c r="I77" i="24"/>
  <c r="I78" i="24"/>
  <c r="G78" i="24"/>
  <c r="E78" i="24"/>
  <c r="C78" i="24"/>
  <c r="K78" i="24"/>
  <c r="E63" i="24"/>
  <c r="G63" i="24"/>
  <c r="I63" i="24"/>
  <c r="E64" i="24"/>
  <c r="G64" i="24"/>
  <c r="I64" i="24"/>
  <c r="E65" i="24"/>
  <c r="G65" i="24"/>
  <c r="I65" i="24"/>
  <c r="E66" i="24"/>
  <c r="G66" i="24"/>
  <c r="I66" i="24"/>
  <c r="E67" i="24"/>
  <c r="G67" i="24"/>
  <c r="I67" i="24"/>
  <c r="E68" i="24"/>
  <c r="G68" i="24"/>
  <c r="I68" i="24"/>
  <c r="I69" i="24"/>
  <c r="G69" i="24"/>
  <c r="E69" i="24"/>
  <c r="C69" i="24"/>
  <c r="K69" i="24"/>
  <c r="E45" i="24"/>
  <c r="G45" i="24"/>
  <c r="I45" i="24"/>
  <c r="E46" i="24"/>
  <c r="G46" i="24"/>
  <c r="I46" i="24"/>
  <c r="E47" i="24"/>
  <c r="G47" i="24"/>
  <c r="I47" i="24"/>
  <c r="E48" i="24"/>
  <c r="G48" i="24"/>
  <c r="I48" i="24"/>
  <c r="E49" i="24"/>
  <c r="G49" i="24"/>
  <c r="I49" i="24"/>
  <c r="E50" i="24"/>
  <c r="G50" i="24"/>
  <c r="I50" i="24"/>
  <c r="I51" i="24"/>
  <c r="G51" i="24"/>
  <c r="E51" i="24"/>
  <c r="C51" i="24"/>
  <c r="K51" i="24"/>
  <c r="E36" i="24"/>
  <c r="G36" i="24"/>
  <c r="I36" i="24"/>
  <c r="E37" i="24"/>
  <c r="G37" i="24"/>
  <c r="I37" i="24"/>
  <c r="E38" i="24"/>
  <c r="G38" i="24"/>
  <c r="I38" i="24"/>
  <c r="E39" i="24"/>
  <c r="G39" i="24"/>
  <c r="I39" i="24"/>
  <c r="E40" i="24"/>
  <c r="G40" i="24"/>
  <c r="I40" i="24"/>
  <c r="E41" i="24"/>
  <c r="G41" i="24"/>
  <c r="I41" i="24"/>
  <c r="I42" i="24"/>
  <c r="G42" i="24"/>
  <c r="E42" i="24"/>
  <c r="C42" i="24"/>
  <c r="K42" i="24"/>
  <c r="E27" i="24"/>
  <c r="G27" i="24"/>
  <c r="I27" i="24"/>
  <c r="E28" i="24"/>
  <c r="G28" i="24"/>
  <c r="I28" i="24"/>
  <c r="E29" i="24"/>
  <c r="G29" i="24"/>
  <c r="I29" i="24"/>
  <c r="E30" i="24"/>
  <c r="G30" i="24"/>
  <c r="I30" i="24"/>
  <c r="E31" i="24"/>
  <c r="G31" i="24"/>
  <c r="I31" i="24"/>
  <c r="E32" i="24"/>
  <c r="G32" i="24"/>
  <c r="I32" i="24"/>
  <c r="I33" i="24"/>
  <c r="G33" i="24"/>
  <c r="E33" i="24"/>
  <c r="C33" i="24"/>
  <c r="K33" i="24"/>
  <c r="E18" i="24"/>
  <c r="G18" i="24"/>
  <c r="I18" i="24"/>
  <c r="E19" i="24"/>
  <c r="G19" i="24"/>
  <c r="I19" i="24"/>
  <c r="E20" i="24"/>
  <c r="G20" i="24"/>
  <c r="I20" i="24"/>
  <c r="E21" i="24"/>
  <c r="G21" i="24"/>
  <c r="I21" i="24"/>
  <c r="E22" i="24"/>
  <c r="G22" i="24"/>
  <c r="I22" i="24"/>
  <c r="E23" i="24"/>
  <c r="G23" i="24"/>
  <c r="I23" i="24"/>
  <c r="I24" i="24"/>
  <c r="G24" i="24"/>
  <c r="E24" i="24"/>
  <c r="C24" i="24"/>
  <c r="K24" i="24"/>
  <c r="E9" i="24"/>
  <c r="G9" i="24"/>
  <c r="I9" i="24"/>
  <c r="E10" i="24"/>
  <c r="G10" i="24"/>
  <c r="I10" i="24"/>
  <c r="E11" i="24"/>
  <c r="G11" i="24"/>
  <c r="I11" i="24"/>
  <c r="E12" i="24"/>
  <c r="G12" i="24"/>
  <c r="I12" i="24"/>
  <c r="E13" i="24"/>
  <c r="G13" i="24"/>
  <c r="I13" i="24"/>
  <c r="E14" i="24"/>
  <c r="G14" i="24"/>
  <c r="I14" i="24"/>
  <c r="I15" i="24"/>
  <c r="G15" i="24"/>
  <c r="E15" i="24"/>
  <c r="C15" i="24"/>
  <c r="K15" i="24"/>
  <c r="A178" i="24"/>
  <c r="J494" i="24"/>
  <c r="C494" i="24"/>
  <c r="B494" i="24"/>
  <c r="A494" i="24"/>
  <c r="J485" i="24"/>
  <c r="E484" i="24"/>
  <c r="G484" i="24"/>
  <c r="G485" i="24"/>
  <c r="E481" i="24"/>
  <c r="E482" i="24"/>
  <c r="E483" i="24"/>
  <c r="E485" i="24"/>
  <c r="C485" i="24"/>
  <c r="B485" i="24"/>
  <c r="A485" i="24"/>
  <c r="J477" i="24"/>
  <c r="E477" i="24"/>
  <c r="C477" i="24"/>
  <c r="B477" i="24"/>
  <c r="A477" i="24"/>
  <c r="J469" i="24"/>
  <c r="G463" i="24"/>
  <c r="G464" i="24"/>
  <c r="G465" i="24"/>
  <c r="G466" i="24"/>
  <c r="G467" i="24"/>
  <c r="E468" i="24"/>
  <c r="G468" i="24"/>
  <c r="G469" i="24"/>
  <c r="E469" i="24"/>
  <c r="C469" i="24"/>
  <c r="B469" i="24"/>
  <c r="A469" i="24"/>
  <c r="J458" i="24"/>
  <c r="E457" i="24"/>
  <c r="G457" i="24"/>
  <c r="G458" i="24"/>
  <c r="E454" i="24"/>
  <c r="E455" i="24"/>
  <c r="E456" i="24"/>
  <c r="E458" i="24"/>
  <c r="C458" i="24"/>
  <c r="B458" i="24"/>
  <c r="A458" i="24"/>
  <c r="J450" i="24"/>
  <c r="E440" i="24"/>
  <c r="E441" i="24"/>
  <c r="E442" i="24"/>
  <c r="E443" i="24"/>
  <c r="E444" i="24"/>
  <c r="E445" i="24"/>
  <c r="E446" i="24"/>
  <c r="E447" i="24"/>
  <c r="E448" i="24"/>
  <c r="E450" i="24"/>
  <c r="C450" i="24"/>
  <c r="B450" i="24"/>
  <c r="A450" i="24"/>
  <c r="J436" i="24"/>
  <c r="E435" i="24"/>
  <c r="G435" i="24"/>
  <c r="G436" i="24"/>
  <c r="E428" i="24"/>
  <c r="E429" i="24"/>
  <c r="E430" i="24"/>
  <c r="E431" i="24"/>
  <c r="E432" i="24"/>
  <c r="E433" i="24"/>
  <c r="E434" i="24"/>
  <c r="E436" i="24"/>
  <c r="C436" i="24"/>
  <c r="B436" i="24"/>
  <c r="A436" i="24"/>
  <c r="J422" i="24"/>
  <c r="C422" i="24"/>
  <c r="B422" i="24"/>
  <c r="A422" i="24"/>
  <c r="J412" i="24"/>
  <c r="C412" i="24"/>
  <c r="B412" i="24"/>
  <c r="A412" i="24"/>
  <c r="E402" i="24"/>
  <c r="J402" i="24"/>
  <c r="C402" i="24"/>
  <c r="B402" i="24"/>
  <c r="A402" i="24"/>
  <c r="D391" i="24"/>
  <c r="J109" i="24"/>
  <c r="B109" i="24"/>
  <c r="A109" i="24"/>
  <c r="N512" i="24"/>
  <c r="E139" i="24"/>
  <c r="E140" i="24"/>
  <c r="E141" i="24"/>
  <c r="E142" i="24"/>
  <c r="J142" i="24"/>
  <c r="C142" i="24"/>
  <c r="B142" i="24"/>
  <c r="A142" i="24"/>
  <c r="E130" i="24"/>
  <c r="E131" i="24"/>
  <c r="E132" i="24"/>
  <c r="E133" i="24"/>
  <c r="J133" i="24"/>
  <c r="C133" i="24"/>
  <c r="B133" i="24"/>
  <c r="A133" i="24"/>
  <c r="J125" i="24"/>
  <c r="E121" i="24"/>
  <c r="E122" i="24"/>
  <c r="E123" i="24"/>
  <c r="E124" i="24"/>
  <c r="E125" i="24"/>
  <c r="C125" i="24"/>
  <c r="B125" i="24"/>
  <c r="A125" i="24"/>
  <c r="E290" i="24"/>
  <c r="E289" i="24"/>
  <c r="J293" i="24"/>
  <c r="E293" i="24"/>
  <c r="C293" i="24"/>
  <c r="B293" i="24"/>
  <c r="A293" i="24"/>
  <c r="A189" i="24"/>
  <c r="A161" i="24"/>
  <c r="A117" i="24"/>
  <c r="J178" i="24"/>
  <c r="B178" i="24"/>
  <c r="J161" i="24"/>
  <c r="E161" i="24"/>
  <c r="C161" i="24"/>
  <c r="B161" i="24"/>
  <c r="J117" i="24"/>
  <c r="E113" i="24"/>
  <c r="E114" i="24"/>
  <c r="E115" i="24"/>
  <c r="E116" i="24"/>
  <c r="E117" i="24"/>
  <c r="C117" i="24"/>
  <c r="B117" i="24"/>
  <c r="E202" i="24"/>
  <c r="E326" i="24"/>
  <c r="G326" i="24"/>
  <c r="G327" i="24"/>
  <c r="J389" i="24"/>
  <c r="C389" i="24"/>
  <c r="B389" i="24"/>
  <c r="A389" i="24"/>
  <c r="C510" i="24"/>
  <c r="J510" i="24"/>
  <c r="B510" i="24"/>
  <c r="A510" i="24"/>
  <c r="E369" i="24"/>
  <c r="E361" i="24"/>
  <c r="E378" i="24"/>
  <c r="E280" i="24"/>
  <c r="E264" i="24"/>
  <c r="E252" i="24"/>
  <c r="E253" i="24"/>
  <c r="G253" i="24"/>
  <c r="C254" i="24"/>
  <c r="E254" i="24"/>
  <c r="G254" i="24"/>
  <c r="E208" i="24"/>
  <c r="E362" i="24"/>
  <c r="E358" i="24"/>
  <c r="E359" i="24"/>
  <c r="E360" i="24"/>
  <c r="E363" i="24"/>
  <c r="C363" i="24"/>
  <c r="J363" i="24"/>
  <c r="B363" i="24"/>
  <c r="A363" i="24"/>
  <c r="E371" i="24"/>
  <c r="C239" i="24"/>
  <c r="B239" i="24"/>
  <c r="A239" i="24"/>
  <c r="J239" i="24"/>
  <c r="E265" i="24"/>
  <c r="G265" i="24"/>
  <c r="A266" i="24"/>
  <c r="B266" i="24"/>
  <c r="C266" i="24"/>
  <c r="E266" i="24"/>
  <c r="G266" i="24"/>
  <c r="J266" i="24"/>
  <c r="C381" i="24"/>
  <c r="B381" i="24"/>
  <c r="A381" i="24"/>
  <c r="E379" i="24"/>
  <c r="E377" i="24"/>
  <c r="E376" i="24"/>
  <c r="A352" i="24"/>
  <c r="C372" i="24"/>
  <c r="B372" i="24"/>
  <c r="A372" i="24"/>
  <c r="E370" i="24"/>
  <c r="E368" i="24"/>
  <c r="E367" i="24"/>
  <c r="E381" i="24"/>
  <c r="E372" i="24"/>
  <c r="C344" i="24"/>
  <c r="B344" i="24"/>
  <c r="A344" i="24"/>
  <c r="C337" i="24"/>
  <c r="B337" i="24"/>
  <c r="A337" i="24"/>
  <c r="C327" i="24"/>
  <c r="B327" i="24"/>
  <c r="A327" i="24"/>
  <c r="E325" i="24"/>
  <c r="C321" i="24"/>
  <c r="B321" i="24"/>
  <c r="A321" i="24"/>
  <c r="E320" i="24"/>
  <c r="G320" i="24"/>
  <c r="B311" i="24"/>
  <c r="A311" i="24"/>
  <c r="C219" i="24"/>
  <c r="B219" i="24"/>
  <c r="A219" i="24"/>
  <c r="E218" i="24"/>
  <c r="E217" i="24"/>
  <c r="E215" i="24"/>
  <c r="E214" i="24"/>
  <c r="G214" i="24"/>
  <c r="I214" i="24"/>
  <c r="E281" i="24"/>
  <c r="C301" i="24"/>
  <c r="B301" i="24"/>
  <c r="A301" i="24"/>
  <c r="E300" i="24"/>
  <c r="G300" i="24"/>
  <c r="E299" i="24"/>
  <c r="E298" i="24"/>
  <c r="E297" i="24"/>
  <c r="C284" i="24"/>
  <c r="B284" i="24"/>
  <c r="A284" i="24"/>
  <c r="E283" i="24"/>
  <c r="G283" i="24"/>
  <c r="C274" i="24"/>
  <c r="B274" i="24"/>
  <c r="A274" i="24"/>
  <c r="E273" i="24"/>
  <c r="G273" i="24"/>
  <c r="E272" i="24"/>
  <c r="E271" i="24"/>
  <c r="E270" i="24"/>
  <c r="J381" i="24"/>
  <c r="J372" i="24"/>
  <c r="E337" i="24"/>
  <c r="E327" i="24"/>
  <c r="E321" i="24"/>
  <c r="G321" i="24"/>
  <c r="E219" i="24"/>
  <c r="J219" i="24"/>
  <c r="G219" i="24"/>
  <c r="E301" i="24"/>
  <c r="E284" i="24"/>
  <c r="G301" i="24"/>
  <c r="G284" i="24"/>
  <c r="E274" i="24"/>
  <c r="J274" i="24"/>
  <c r="J344" i="24"/>
  <c r="J327" i="24"/>
  <c r="J321" i="24"/>
  <c r="J311" i="24"/>
  <c r="J284" i="24"/>
  <c r="J301" i="24"/>
  <c r="C211" i="24"/>
  <c r="B211" i="24"/>
  <c r="A211" i="24"/>
  <c r="E207" i="24"/>
  <c r="E206" i="24"/>
  <c r="E205" i="24"/>
  <c r="E204" i="24"/>
  <c r="E203" i="24"/>
  <c r="B254" i="24"/>
  <c r="A254" i="24"/>
  <c r="J337" i="24"/>
  <c r="G211" i="24"/>
  <c r="E211" i="24"/>
  <c r="J211" i="24"/>
  <c r="J254" i="24"/>
  <c r="C230" i="24"/>
  <c r="B230" i="24"/>
  <c r="A230" i="24"/>
  <c r="J230" i="24"/>
  <c r="A198" i="24"/>
  <c r="C189" i="24"/>
  <c r="B189" i="24"/>
  <c r="E187" i="24"/>
  <c r="G187" i="24"/>
  <c r="I187" i="24"/>
  <c r="E186" i="24"/>
  <c r="G186" i="24"/>
  <c r="I186" i="24"/>
  <c r="E185" i="24"/>
  <c r="G185" i="24"/>
  <c r="E184" i="24"/>
  <c r="G184" i="24"/>
  <c r="I184" i="24"/>
  <c r="E183" i="24"/>
  <c r="G183" i="24"/>
  <c r="I183" i="24"/>
  <c r="I189" i="24"/>
  <c r="G189" i="24"/>
  <c r="E189" i="24"/>
  <c r="B96" i="24"/>
  <c r="A96" i="24"/>
  <c r="B87" i="24"/>
  <c r="A87" i="24"/>
  <c r="B78" i="24"/>
  <c r="A78" i="24"/>
  <c r="B33" i="24"/>
  <c r="A33" i="24"/>
  <c r="B24" i="24"/>
  <c r="A24" i="24"/>
  <c r="B15" i="24"/>
  <c r="A15" i="24"/>
  <c r="B51" i="24"/>
  <c r="A51" i="24"/>
  <c r="B42" i="24"/>
  <c r="A42" i="24"/>
  <c r="J189" i="24"/>
  <c r="J96" i="24"/>
  <c r="J24" i="24"/>
  <c r="J42" i="24"/>
  <c r="J15" i="24"/>
  <c r="J87" i="24"/>
  <c r="J78" i="24"/>
  <c r="J51" i="24"/>
  <c r="B503" i="24"/>
  <c r="A503" i="24"/>
  <c r="C352" i="24"/>
  <c r="B352" i="24"/>
  <c r="E349" i="24"/>
  <c r="G349" i="24"/>
  <c r="B198" i="24"/>
  <c r="E352" i="24"/>
  <c r="B69" i="24"/>
  <c r="A69" i="24"/>
  <c r="C60" i="24"/>
  <c r="B60" i="24"/>
  <c r="A60" i="24"/>
  <c r="E59" i="24"/>
  <c r="G59" i="24"/>
  <c r="I59" i="24"/>
  <c r="E58" i="24"/>
  <c r="G58" i="24"/>
  <c r="I58" i="24"/>
  <c r="E57" i="24"/>
  <c r="G57" i="24"/>
  <c r="I57" i="24"/>
  <c r="E56" i="24"/>
  <c r="G56" i="24"/>
  <c r="I56" i="24"/>
  <c r="E55" i="24"/>
  <c r="G55" i="24"/>
  <c r="I55" i="24"/>
  <c r="E54" i="24"/>
  <c r="G54" i="24"/>
  <c r="G60" i="24"/>
  <c r="G352" i="24"/>
  <c r="E60" i="24"/>
  <c r="I54" i="24"/>
  <c r="I60" i="24"/>
  <c r="J503" i="24"/>
  <c r="J352" i="24"/>
  <c r="J198" i="24"/>
  <c r="J69" i="24"/>
  <c r="J33" i="24"/>
  <c r="N514" i="24"/>
  <c r="N516" i="24"/>
</calcChain>
</file>

<file path=xl/sharedStrings.xml><?xml version="1.0" encoding="utf-8"?>
<sst xmlns="http://schemas.openxmlformats.org/spreadsheetml/2006/main" count="741" uniqueCount="165">
  <si>
    <t>N°</t>
  </si>
  <si>
    <t>DESIGNATION DES OUVRAGES</t>
  </si>
  <si>
    <t>U</t>
  </si>
  <si>
    <t>Quantité</t>
  </si>
  <si>
    <t>nb</t>
  </si>
  <si>
    <t>L</t>
  </si>
  <si>
    <t>ml</t>
  </si>
  <si>
    <t>b</t>
  </si>
  <si>
    <t>m2</t>
  </si>
  <si>
    <t>h</t>
  </si>
  <si>
    <t>m3</t>
  </si>
  <si>
    <t>T.V.A 20%</t>
  </si>
  <si>
    <t>u</t>
  </si>
  <si>
    <t>LG</t>
  </si>
  <si>
    <t>lg</t>
  </si>
  <si>
    <t>m²</t>
  </si>
  <si>
    <t>ht</t>
  </si>
  <si>
    <t>M3</t>
  </si>
  <si>
    <t>prix unitaire (€)</t>
  </si>
  <si>
    <t>Total (€)</t>
  </si>
  <si>
    <t>SPÉCIFICATIONS TECHNIQUES DETAILLÉES</t>
  </si>
  <si>
    <t xml:space="preserve">MONTANT HT : </t>
  </si>
  <si>
    <t xml:space="preserve">MONTANT TTC : </t>
  </si>
  <si>
    <t>Quantités vérifiées</t>
  </si>
  <si>
    <t>Quantités proposées</t>
  </si>
  <si>
    <t>Constat d'huissier</t>
  </si>
  <si>
    <t>Implantation</t>
  </si>
  <si>
    <t>Installation de chantier</t>
  </si>
  <si>
    <t>Percement et rebouchages</t>
  </si>
  <si>
    <t>Remblaiement pourtour  des fondations</t>
  </si>
  <si>
    <t>1.1</t>
  </si>
  <si>
    <t>Panneau de chantier</t>
  </si>
  <si>
    <t xml:space="preserve">Clôture de chantier hermétique </t>
  </si>
  <si>
    <t>Entretien et la remise en état éventuelle de la voie de chantier</t>
  </si>
  <si>
    <t>1.1.1</t>
  </si>
  <si>
    <t>1.1.2</t>
  </si>
  <si>
    <t>1.1.3</t>
  </si>
  <si>
    <t>1.1.4</t>
  </si>
  <si>
    <t>1.1.5</t>
  </si>
  <si>
    <t xml:space="preserve">Cantonnements de chantier </t>
  </si>
  <si>
    <t>1.1.6</t>
  </si>
  <si>
    <t>1.1.7</t>
  </si>
  <si>
    <t>Branchements électricité, eau, téléphone et EU</t>
  </si>
  <si>
    <t>1.1.8</t>
  </si>
  <si>
    <t>1.1.9</t>
  </si>
  <si>
    <t>1.1.10</t>
  </si>
  <si>
    <t>Fourniture, la mise en place, et l’entretien des dispositifs communs de sécurité (Gardes corps, protection des trémies, platelages, tunnels de protection, ,,,)</t>
  </si>
  <si>
    <t>Plan beton armé chantier, détails armatures, préfabrication, notes de calculs, dossier DOE</t>
  </si>
  <si>
    <t xml:space="preserve">Compte prorata </t>
  </si>
  <si>
    <t>1.2</t>
  </si>
  <si>
    <t>GROS ŒUVRE</t>
  </si>
  <si>
    <t>1.2.1</t>
  </si>
  <si>
    <t>TERRASSEMENT</t>
  </si>
  <si>
    <t>1.2.1.1</t>
  </si>
  <si>
    <t>Décapage, terrassement masse , purge et compactage du fond de forme, talutage 
LOT VRD</t>
  </si>
  <si>
    <t>1.2.1.2</t>
  </si>
  <si>
    <t>1.2.1.3</t>
  </si>
  <si>
    <t>1.2.1.4</t>
  </si>
  <si>
    <t>1.2.2</t>
  </si>
  <si>
    <t>RESEAUX SOUS DALLAGE</t>
  </si>
  <si>
    <t>1.2.2.1</t>
  </si>
  <si>
    <t>1.2.3</t>
  </si>
  <si>
    <t>FONDATION</t>
  </si>
  <si>
    <t>1.2.3.1</t>
  </si>
  <si>
    <t>SEMELLE BA</t>
  </si>
  <si>
    <t>GROS BETON</t>
  </si>
  <si>
    <t>Fouille Fondation</t>
  </si>
  <si>
    <t>BETON C25/30 pour semelle BA</t>
  </si>
  <si>
    <t>Armature pour semelle BA</t>
  </si>
  <si>
    <t>Kg</t>
  </si>
  <si>
    <t>ratio</t>
  </si>
  <si>
    <t>MASSIFS BA</t>
  </si>
  <si>
    <t>BETON C25/30 pour les Massifs BA</t>
  </si>
  <si>
    <t>Armature pour les massifs BA</t>
  </si>
  <si>
    <t>Evacuation des déblais en décharge</t>
  </si>
  <si>
    <t>Mise en place des prescellements</t>
  </si>
  <si>
    <t>Longrine  BA</t>
  </si>
  <si>
    <t>BETON C25/30 pour les Longrines</t>
  </si>
  <si>
    <t>Armature pour les Longrines BA</t>
  </si>
  <si>
    <t>Coffrage pour les Longrines BA</t>
  </si>
  <si>
    <t>1.2.4</t>
  </si>
  <si>
    <t>1.2.4.1</t>
  </si>
  <si>
    <t>Reprofilage sous dallage</t>
  </si>
  <si>
    <t>1.2.4.2</t>
  </si>
  <si>
    <t>1.2.5</t>
  </si>
  <si>
    <t>1.2.5.1</t>
  </si>
  <si>
    <t>1.2.5.2</t>
  </si>
  <si>
    <t>1.2.6</t>
  </si>
  <si>
    <t>DIVERS</t>
  </si>
  <si>
    <t>1.2.6.1</t>
  </si>
  <si>
    <t>1.2.6.2</t>
  </si>
  <si>
    <t>1.2.6.3</t>
  </si>
  <si>
    <t>Traitement anti termite</t>
  </si>
  <si>
    <t>Drain périphérique</t>
  </si>
  <si>
    <t>1.2.6.4</t>
  </si>
  <si>
    <t>Isolation périphérique contre longrine R=2.65 H=60cm</t>
  </si>
  <si>
    <t>1.2.7</t>
  </si>
  <si>
    <t>1.2.7.1</t>
  </si>
  <si>
    <t>1.2.7.2</t>
  </si>
  <si>
    <t>1.2.7.3</t>
  </si>
  <si>
    <t>1.2.7.4</t>
  </si>
  <si>
    <t>ens</t>
  </si>
  <si>
    <t>Moyens de levage</t>
  </si>
  <si>
    <t>Sciage, démolition, Tranchées techniques, pénétrations, fourreaux etc,,</t>
  </si>
  <si>
    <t>DEMOLITION</t>
  </si>
  <si>
    <t>OUVERTURES</t>
  </si>
  <si>
    <t>buvette</t>
  </si>
  <si>
    <t>Ouverture N°1 à créer L=420, comprenant démolition, jambages, linteaux , et seuil.</t>
  </si>
  <si>
    <t>Coffrage masssifs  BA</t>
  </si>
  <si>
    <t>Joints de  reprise avec l'existant</t>
  </si>
  <si>
    <t>Dépose bardage pignon compris nacelle et evacuation</t>
  </si>
  <si>
    <t xml:space="preserve">Dépose du mur pignon maçonné </t>
  </si>
  <si>
    <t>Dépose maçonnerie local rangement</t>
  </si>
  <si>
    <t>Dépose et évacuation des plafonds métals et plafond local rangement</t>
  </si>
  <si>
    <t>local rangement</t>
  </si>
  <si>
    <t>1.2.8</t>
  </si>
  <si>
    <t>1.2.8.1</t>
  </si>
  <si>
    <t>Consignation des réseaux</t>
  </si>
  <si>
    <t>DALLE PORTEE</t>
  </si>
  <si>
    <t>Dallage portée ep 20cm, armature double nappe</t>
  </si>
  <si>
    <t>1.2.5.3</t>
  </si>
  <si>
    <t xml:space="preserve">Maçonnerie en agglo creux ep 20 </t>
  </si>
  <si>
    <t>1.2.5.4</t>
  </si>
  <si>
    <t>Raidisseurs maçonnerie</t>
  </si>
  <si>
    <t>Chainage  maçonnerie</t>
  </si>
  <si>
    <t>Poteaux  BA</t>
  </si>
  <si>
    <t>BETON C25/30 pour Poteaux</t>
  </si>
  <si>
    <t>Coffrage Poteaux</t>
  </si>
  <si>
    <t>Armature pour les Poteaux BA</t>
  </si>
  <si>
    <t>Poutre Linteaux  BA</t>
  </si>
  <si>
    <t>BETON C25/30 pour Linteaux et Poutre</t>
  </si>
  <si>
    <t>Coffrage Poutre Linteaux</t>
  </si>
  <si>
    <t>Armature pour les Poutres Linteaux BA</t>
  </si>
  <si>
    <t>Appuis et seuils</t>
  </si>
  <si>
    <t>MUR CF</t>
  </si>
  <si>
    <t>1.2.1.5</t>
  </si>
  <si>
    <t>1.2.1.6</t>
  </si>
  <si>
    <t>1.2.3.2</t>
  </si>
  <si>
    <t>1.2.3.3</t>
  </si>
  <si>
    <t>1.2.3.4</t>
  </si>
  <si>
    <t>1.2.5.1.1</t>
  </si>
  <si>
    <t>1.2.5.1.2</t>
  </si>
  <si>
    <t>1.2.5.1.3</t>
  </si>
  <si>
    <t>1.2.5.2.1</t>
  </si>
  <si>
    <t>1.2.5.2.2</t>
  </si>
  <si>
    <t>1.2.5.2.3</t>
  </si>
  <si>
    <t>1.2.5.2.4</t>
  </si>
  <si>
    <t>1.2.5.3.1</t>
  </si>
  <si>
    <t>1.2.5.3.2</t>
  </si>
  <si>
    <t>1.2.5.3.3</t>
  </si>
  <si>
    <t>1.2.5.3.4</t>
  </si>
  <si>
    <t>1.2.7.4.1</t>
  </si>
  <si>
    <t>1.2.7.4.2</t>
  </si>
  <si>
    <t>1.2.7.4.3</t>
  </si>
  <si>
    <t>1.2.7.5</t>
  </si>
  <si>
    <t>1.2.7.5.1</t>
  </si>
  <si>
    <t>1.2.7.5.2</t>
  </si>
  <si>
    <t>1.2.7.5.3</t>
  </si>
  <si>
    <t>1.2.7.6</t>
  </si>
  <si>
    <t xml:space="preserve">Traitement du joint de dilatation </t>
  </si>
  <si>
    <t>1.2.1.7</t>
  </si>
  <si>
    <t>Sciage en sol pour la réalisation des longrines Buvette</t>
  </si>
  <si>
    <t>Dépose des revêtements de sol existants et preparation ponçage pour recevoir une résine</t>
  </si>
  <si>
    <t>1.2.1.8</t>
  </si>
  <si>
    <t>Démolition et evacuation des equipements, murs et ossature bois de la buvette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</si>
</sst>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0.0"/>
    <numFmt numFmtId="165" formatCode="0.000"/>
    <numFmt numFmtId="166" formatCode="0.0000"/>
    <numFmt numFmtId="167" formatCode="_-* #,##0.00\ &quot;F&quot;_-;\-* #,##0.00\ &quot;F&quot;_-;_-* &quot;-&quot;??\ &quot;F&quot;_-;_-@_-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u/>
      <sz val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theme="1" tint="0.24994659260841701"/>
      </right>
      <top style="thin">
        <color indexed="64"/>
      </top>
      <bottom/>
      <diagonal/>
    </border>
    <border>
      <left/>
      <right style="medium">
        <color theme="1" tint="0.24994659260841701"/>
      </right>
      <top/>
      <bottom style="thin">
        <color indexed="64"/>
      </bottom>
      <diagonal/>
    </border>
    <border>
      <left/>
      <right style="medium">
        <color theme="1" tint="0.24994659260841701"/>
      </right>
      <top style="thin">
        <color indexed="64"/>
      </top>
      <bottom style="thin">
        <color indexed="64"/>
      </bottom>
      <diagonal/>
    </border>
    <border>
      <left style="medium">
        <color theme="1" tint="0.24994659260841701"/>
      </left>
      <right style="medium">
        <color theme="1" tint="0.24994659260841701"/>
      </right>
      <top/>
      <bottom/>
      <diagonal/>
    </border>
    <border>
      <left style="medium">
        <color theme="1" tint="0.2499465926084170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1" tint="0.24994659260841701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" fillId="0" borderId="0"/>
    <xf numFmtId="0" fontId="2" fillId="0" borderId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126">
    <xf numFmtId="0" fontId="0" fillId="0" borderId="0" xfId="0"/>
    <xf numFmtId="0" fontId="3" fillId="0" borderId="0" xfId="0" applyFont="1"/>
    <xf numFmtId="0" fontId="3" fillId="0" borderId="3" xfId="0" applyFont="1" applyBorder="1"/>
    <xf numFmtId="0" fontId="3" fillId="0" borderId="0" xfId="0" applyFont="1" applyAlignment="1">
      <alignment horizontal="right"/>
    </xf>
    <xf numFmtId="0" fontId="5" fillId="0" borderId="0" xfId="0" applyFont="1"/>
    <xf numFmtId="1" fontId="3" fillId="0" borderId="0" xfId="0" applyNumberFormat="1" applyFont="1" applyAlignment="1">
      <alignment horizontal="right"/>
    </xf>
    <xf numFmtId="0" fontId="4" fillId="0" borderId="0" xfId="0" applyFont="1"/>
    <xf numFmtId="164" fontId="3" fillId="0" borderId="0" xfId="0" applyNumberFormat="1" applyFont="1"/>
    <xf numFmtId="2" fontId="3" fillId="0" borderId="0" xfId="0" applyNumberFormat="1" applyFont="1"/>
    <xf numFmtId="165" fontId="3" fillId="0" borderId="0" xfId="0" applyNumberFormat="1" applyFont="1"/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left" indent="1"/>
    </xf>
    <xf numFmtId="0" fontId="3" fillId="0" borderId="30" xfId="0" applyFont="1" applyBorder="1" applyAlignment="1">
      <alignment horizontal="center"/>
    </xf>
    <xf numFmtId="0" fontId="3" fillId="0" borderId="0" xfId="0" applyFont="1" applyProtection="1">
      <protection locked="0"/>
    </xf>
    <xf numFmtId="0" fontId="3" fillId="0" borderId="1" xfId="0" applyFont="1" applyBorder="1" applyProtection="1">
      <protection locked="0"/>
    </xf>
    <xf numFmtId="0" fontId="3" fillId="0" borderId="2" xfId="0" applyFont="1" applyBorder="1" applyProtection="1"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 wrapText="1"/>
      <protection locked="0"/>
    </xf>
    <xf numFmtId="0" fontId="8" fillId="0" borderId="2" xfId="0" applyFont="1" applyBorder="1" applyAlignment="1" applyProtection="1">
      <alignment horizontal="center" wrapText="1"/>
      <protection locked="0"/>
    </xf>
    <xf numFmtId="0" fontId="8" fillId="0" borderId="16" xfId="0" applyFont="1" applyBorder="1" applyAlignment="1" applyProtection="1">
      <alignment horizontal="center"/>
      <protection locked="0"/>
    </xf>
    <xf numFmtId="10" fontId="3" fillId="0" borderId="0" xfId="0" applyNumberFormat="1" applyFont="1" applyProtection="1">
      <protection locked="0"/>
    </xf>
    <xf numFmtId="0" fontId="4" fillId="0" borderId="5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7" fillId="0" borderId="6" xfId="0" applyFont="1" applyBorder="1" applyAlignment="1">
      <alignment horizontal="right"/>
    </xf>
    <xf numFmtId="0" fontId="10" fillId="0" borderId="6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1" fontId="1" fillId="0" borderId="0" xfId="0" applyNumberFormat="1" applyFont="1" applyAlignment="1">
      <alignment horizontal="right"/>
    </xf>
    <xf numFmtId="0" fontId="1" fillId="0" borderId="0" xfId="0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0" fontId="1" fillId="0" borderId="30" xfId="0" applyFont="1" applyBorder="1" applyAlignment="1">
      <alignment horizontal="center"/>
    </xf>
    <xf numFmtId="165" fontId="1" fillId="0" borderId="19" xfId="0" applyNumberFormat="1" applyFont="1" applyBorder="1" applyAlignment="1">
      <alignment horizontal="right"/>
    </xf>
    <xf numFmtId="165" fontId="1" fillId="0" borderId="0" xfId="0" applyNumberFormat="1" applyFont="1" applyAlignment="1" applyProtection="1">
      <alignment horizontal="right"/>
      <protection locked="0"/>
    </xf>
    <xf numFmtId="44" fontId="1" fillId="0" borderId="29" xfId="1" applyFont="1" applyFill="1" applyBorder="1" applyAlignment="1" applyProtection="1">
      <alignment horizontal="right"/>
      <protection locked="0"/>
    </xf>
    <xf numFmtId="44" fontId="1" fillId="0" borderId="20" xfId="1" applyFont="1" applyFill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5" fillId="0" borderId="11" xfId="0" applyFont="1" applyBorder="1" applyAlignment="1">
      <alignment horizontal="left"/>
    </xf>
    <xf numFmtId="1" fontId="1" fillId="0" borderId="8" xfId="0" applyNumberFormat="1" applyFont="1" applyBorder="1"/>
    <xf numFmtId="2" fontId="1" fillId="0" borderId="13" xfId="0" applyNumberFormat="1" applyFont="1" applyBorder="1"/>
    <xf numFmtId="165" fontId="1" fillId="0" borderId="27" xfId="0" applyNumberFormat="1" applyFont="1" applyBorder="1"/>
    <xf numFmtId="0" fontId="1" fillId="0" borderId="19" xfId="0" applyFont="1" applyBorder="1"/>
    <xf numFmtId="0" fontId="1" fillId="0" borderId="0" xfId="0" applyFont="1" applyProtection="1">
      <protection locked="0"/>
    </xf>
    <xf numFmtId="0" fontId="1" fillId="0" borderId="10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1" fontId="1" fillId="0" borderId="6" xfId="0" applyNumberFormat="1" applyFont="1" applyBorder="1"/>
    <xf numFmtId="2" fontId="1" fillId="0" borderId="5" xfId="0" applyNumberFormat="1" applyFont="1" applyBorder="1"/>
    <xf numFmtId="1" fontId="1" fillId="0" borderId="5" xfId="0" applyNumberFormat="1" applyFont="1" applyBorder="1"/>
    <xf numFmtId="2" fontId="1" fillId="0" borderId="6" xfId="0" applyNumberFormat="1" applyFont="1" applyBorder="1"/>
    <xf numFmtId="0" fontId="5" fillId="0" borderId="10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1" fillId="0" borderId="11" xfId="0" applyFont="1" applyBorder="1"/>
    <xf numFmtId="0" fontId="1" fillId="0" borderId="13" xfId="0" applyFont="1" applyBorder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166" fontId="1" fillId="0" borderId="19" xfId="0" applyNumberFormat="1" applyFont="1" applyBorder="1" applyAlignment="1">
      <alignment horizontal="right"/>
    </xf>
    <xf numFmtId="166" fontId="1" fillId="0" borderId="0" xfId="0" applyNumberFormat="1" applyFont="1" applyAlignment="1" applyProtection="1">
      <alignment horizontal="right"/>
      <protection locked="0"/>
    </xf>
    <xf numFmtId="44" fontId="1" fillId="0" borderId="21" xfId="1" applyFont="1" applyFill="1" applyBorder="1" applyAlignment="1" applyProtection="1">
      <alignment horizontal="right"/>
      <protection locked="0"/>
    </xf>
    <xf numFmtId="1" fontId="1" fillId="0" borderId="15" xfId="0" applyNumberFormat="1" applyFont="1" applyBorder="1" applyAlignment="1">
      <alignment horizontal="right"/>
    </xf>
    <xf numFmtId="0" fontId="1" fillId="0" borderId="14" xfId="0" applyFont="1" applyBorder="1"/>
    <xf numFmtId="164" fontId="1" fillId="0" borderId="14" xfId="0" applyNumberFormat="1" applyFont="1" applyBorder="1"/>
    <xf numFmtId="2" fontId="1" fillId="0" borderId="14" xfId="0" applyNumberFormat="1" applyFont="1" applyBorder="1"/>
    <xf numFmtId="165" fontId="1" fillId="0" borderId="28" xfId="0" applyNumberFormat="1" applyFont="1" applyBorder="1"/>
    <xf numFmtId="0" fontId="1" fillId="0" borderId="9" xfId="0" applyFont="1" applyBorder="1"/>
    <xf numFmtId="0" fontId="1" fillId="0" borderId="12" xfId="0" applyFont="1" applyBorder="1"/>
    <xf numFmtId="0" fontId="1" fillId="0" borderId="7" xfId="0" applyFont="1" applyBorder="1"/>
    <xf numFmtId="0" fontId="1" fillId="0" borderId="12" xfId="0" applyFont="1" applyBorder="1" applyAlignment="1">
      <alignment horizontal="right"/>
    </xf>
    <xf numFmtId="0" fontId="1" fillId="0" borderId="26" xfId="0" applyFont="1" applyBorder="1" applyAlignment="1">
      <alignment horizontal="right"/>
    </xf>
    <xf numFmtId="0" fontId="1" fillId="0" borderId="31" xfId="0" applyFont="1" applyBorder="1" applyAlignment="1">
      <alignment horizontal="justify" vertical="center"/>
    </xf>
    <xf numFmtId="0" fontId="1" fillId="0" borderId="3" xfId="0" applyFont="1" applyBorder="1"/>
    <xf numFmtId="0" fontId="1" fillId="0" borderId="0" xfId="0" applyFont="1" applyAlignment="1">
      <alignment horizontal="left"/>
    </xf>
    <xf numFmtId="0" fontId="5" fillId="2" borderId="17" xfId="0" applyFont="1" applyFill="1" applyBorder="1" applyAlignment="1">
      <alignment horizontal="left"/>
    </xf>
    <xf numFmtId="0" fontId="5" fillId="2" borderId="18" xfId="0" applyFont="1" applyFill="1" applyBorder="1" applyAlignment="1">
      <alignment horizontal="left"/>
    </xf>
    <xf numFmtId="44" fontId="1" fillId="0" borderId="19" xfId="0" applyNumberFormat="1" applyFont="1" applyBorder="1" applyProtection="1">
      <protection locked="0"/>
    </xf>
    <xf numFmtId="1" fontId="1" fillId="0" borderId="7" xfId="0" applyNumberFormat="1" applyFont="1" applyBorder="1" applyAlignment="1">
      <alignment horizontal="right"/>
    </xf>
    <xf numFmtId="164" fontId="1" fillId="0" borderId="12" xfId="0" applyNumberFormat="1" applyFont="1" applyBorder="1"/>
    <xf numFmtId="2" fontId="1" fillId="0" borderId="12" xfId="0" applyNumberFormat="1" applyFont="1" applyBorder="1"/>
    <xf numFmtId="165" fontId="1" fillId="0" borderId="26" xfId="0" applyNumberFormat="1" applyFont="1" applyBorder="1"/>
    <xf numFmtId="0" fontId="1" fillId="0" borderId="31" xfId="0" applyFont="1" applyBorder="1" applyAlignment="1">
      <alignment horizontal="justify" vertical="center" wrapText="1"/>
    </xf>
    <xf numFmtId="44" fontId="3" fillId="0" borderId="0" xfId="0" applyNumberFormat="1" applyFont="1" applyProtection="1">
      <protection locked="0"/>
    </xf>
    <xf numFmtId="0" fontId="5" fillId="4" borderId="17" xfId="0" applyFont="1" applyFill="1" applyBorder="1" applyAlignment="1">
      <alignment horizontal="left"/>
    </xf>
    <xf numFmtId="0" fontId="5" fillId="5" borderId="17" xfId="0" applyFont="1" applyFill="1" applyBorder="1" applyAlignment="1">
      <alignment horizontal="left"/>
    </xf>
    <xf numFmtId="0" fontId="5" fillId="5" borderId="18" xfId="0" applyFont="1" applyFill="1" applyBorder="1" applyAlignment="1">
      <alignment horizontal="right"/>
    </xf>
    <xf numFmtId="0" fontId="5" fillId="4" borderId="18" xfId="0" applyFont="1" applyFill="1" applyBorder="1" applyAlignment="1">
      <alignment horizontal="center"/>
    </xf>
    <xf numFmtId="44" fontId="1" fillId="0" borderId="25" xfId="0" applyNumberFormat="1" applyFont="1" applyBorder="1" applyProtection="1">
      <protection locked="0"/>
    </xf>
    <xf numFmtId="0" fontId="5" fillId="3" borderId="17" xfId="0" applyFont="1" applyFill="1" applyBorder="1" applyAlignment="1">
      <alignment horizontal="left"/>
    </xf>
    <xf numFmtId="0" fontId="5" fillId="3" borderId="18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" fillId="0" borderId="3" xfId="0" applyFont="1" applyBorder="1" applyProtection="1">
      <protection locked="0"/>
    </xf>
    <xf numFmtId="0" fontId="5" fillId="0" borderId="0" xfId="0" applyFont="1" applyProtection="1">
      <protection locked="0"/>
    </xf>
    <xf numFmtId="0" fontId="1" fillId="0" borderId="19" xfId="0" applyFont="1" applyBorder="1" applyProtection="1">
      <protection locked="0"/>
    </xf>
    <xf numFmtId="0" fontId="1" fillId="0" borderId="4" xfId="0" applyFont="1" applyBorder="1" applyProtection="1">
      <protection locked="0"/>
    </xf>
    <xf numFmtId="0" fontId="1" fillId="0" borderId="5" xfId="0" applyFont="1" applyBorder="1" applyProtection="1">
      <protection locked="0"/>
    </xf>
    <xf numFmtId="0" fontId="1" fillId="0" borderId="6" xfId="0" applyFont="1" applyBorder="1" applyProtection="1">
      <protection locked="0"/>
    </xf>
    <xf numFmtId="1" fontId="9" fillId="0" borderId="15" xfId="0" applyNumberFormat="1" applyFont="1" applyBorder="1" applyAlignment="1">
      <alignment horizontal="right"/>
    </xf>
    <xf numFmtId="0" fontId="9" fillId="0" borderId="14" xfId="0" applyFont="1" applyBorder="1"/>
    <xf numFmtId="2" fontId="9" fillId="0" borderId="14" xfId="0" applyNumberFormat="1" applyFont="1" applyBorder="1"/>
    <xf numFmtId="165" fontId="9" fillId="0" borderId="28" xfId="0" applyNumberFormat="1" applyFont="1" applyBorder="1"/>
    <xf numFmtId="0" fontId="3" fillId="0" borderId="21" xfId="0" applyFont="1" applyBorder="1" applyAlignment="1">
      <alignment horizontal="center"/>
    </xf>
    <xf numFmtId="0" fontId="3" fillId="0" borderId="0" xfId="0" applyFont="1" applyAlignment="1" applyProtection="1">
      <alignment horizontal="center"/>
      <protection locked="0"/>
    </xf>
    <xf numFmtId="165" fontId="3" fillId="0" borderId="19" xfId="0" applyNumberFormat="1" applyFont="1" applyBorder="1" applyAlignment="1">
      <alignment horizontal="right"/>
    </xf>
    <xf numFmtId="165" fontId="3" fillId="0" borderId="0" xfId="0" applyNumberFormat="1" applyFont="1" applyAlignment="1" applyProtection="1">
      <alignment horizontal="center"/>
      <protection locked="0"/>
    </xf>
    <xf numFmtId="2" fontId="1" fillId="0" borderId="19" xfId="0" applyNumberFormat="1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1" fillId="0" borderId="6" xfId="0" applyFont="1" applyBorder="1" applyAlignment="1">
      <alignment horizontal="right"/>
    </xf>
    <xf numFmtId="0" fontId="11" fillId="0" borderId="13" xfId="0" applyFont="1" applyBorder="1" applyAlignment="1">
      <alignment horizontal="right"/>
    </xf>
    <xf numFmtId="2" fontId="1" fillId="0" borderId="33" xfId="0" applyNumberFormat="1" applyFont="1" applyBorder="1"/>
    <xf numFmtId="2" fontId="9" fillId="0" borderId="19" xfId="0" applyNumberFormat="1" applyFont="1" applyBorder="1" applyAlignment="1">
      <alignment horizontal="right"/>
    </xf>
    <xf numFmtId="166" fontId="9" fillId="0" borderId="19" xfId="0" applyNumberFormat="1" applyFont="1" applyBorder="1" applyAlignment="1">
      <alignment horizontal="right"/>
    </xf>
    <xf numFmtId="2" fontId="9" fillId="0" borderId="5" xfId="0" applyNumberFormat="1" applyFont="1" applyBorder="1"/>
    <xf numFmtId="165" fontId="9" fillId="0" borderId="0" xfId="0" applyNumberFormat="1" applyFont="1"/>
    <xf numFmtId="44" fontId="1" fillId="0" borderId="0" xfId="1" applyFont="1" applyFill="1" applyBorder="1" applyAlignment="1" applyProtection="1">
      <alignment horizontal="right"/>
      <protection locked="0"/>
    </xf>
    <xf numFmtId="0" fontId="5" fillId="0" borderId="22" xfId="0" applyFont="1" applyBorder="1" applyAlignment="1" applyProtection="1">
      <alignment horizontal="right"/>
      <protection locked="0"/>
    </xf>
    <xf numFmtId="0" fontId="5" fillId="0" borderId="23" xfId="0" applyFont="1" applyBorder="1" applyAlignment="1" applyProtection="1">
      <alignment horizontal="right"/>
      <protection locked="0"/>
    </xf>
    <xf numFmtId="0" fontId="5" fillId="0" borderId="24" xfId="0" applyFont="1" applyBorder="1" applyAlignment="1" applyProtection="1">
      <alignment horizontal="right"/>
      <protection locked="0"/>
    </xf>
    <xf numFmtId="0" fontId="5" fillId="0" borderId="3" xfId="0" applyFont="1" applyBorder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20" xfId="0" applyFont="1" applyBorder="1" applyAlignment="1" applyProtection="1">
      <alignment horizontal="right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4" fillId="0" borderId="24" xfId="0" applyFont="1" applyBorder="1" applyAlignment="1" applyProtection="1">
      <alignment horizontal="center"/>
      <protection locked="0"/>
    </xf>
    <xf numFmtId="44" fontId="4" fillId="0" borderId="30" xfId="1" applyFont="1" applyFill="1" applyBorder="1" applyAlignment="1" applyProtection="1">
      <alignment horizontal="center"/>
      <protection locked="0"/>
    </xf>
    <xf numFmtId="44" fontId="4" fillId="0" borderId="20" xfId="1" applyFont="1" applyFill="1" applyBorder="1" applyAlignment="1" applyProtection="1">
      <alignment horizontal="center"/>
      <protection locked="0"/>
    </xf>
    <xf numFmtId="4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8">
    <cellStyle name="Euro" xfId="1" xr:uid="{00000000-0005-0000-0000-000000000000}"/>
    <cellStyle name="Euro 2" xfId="2" xr:uid="{00000000-0005-0000-0000-000001000000}"/>
    <cellStyle name="Monétaire 2" xfId="3" xr:uid="{00000000-0005-0000-0000-000003000000}"/>
    <cellStyle name="Monétaire 2 2" xfId="7" xr:uid="{81353D30-D218-45EB-AEE9-472846EE8057}"/>
    <cellStyle name="Monétaire 3" xfId="6" xr:uid="{714A0321-3656-4050-9C6B-6FA0217E2314}"/>
    <cellStyle name="Normal" xfId="0" builtinId="0"/>
    <cellStyle name="Normal 2" xfId="4" xr:uid="{00000000-0005-0000-0000-000005000000}"/>
    <cellStyle name="Normal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DAA50-1E0E-40A7-B55A-03671C60A15D}">
  <dimension ref="A1:P533"/>
  <sheetViews>
    <sheetView showZeros="0" tabSelected="1" view="pageLayout" topLeftCell="A425" zoomScaleNormal="100" zoomScaleSheetLayoutView="95" workbookViewId="0">
      <selection activeCell="M503" sqref="M503"/>
    </sheetView>
  </sheetViews>
  <sheetFormatPr baseColWidth="10" defaultColWidth="39.28515625" defaultRowHeight="12.75" outlineLevelRow="2" outlineLevelCol="1" x14ac:dyDescent="0.2"/>
  <cols>
    <col min="1" max="1" width="8.140625" style="13" customWidth="1"/>
    <col min="2" max="2" width="38.7109375" style="13" customWidth="1"/>
    <col min="3" max="3" width="4.28515625" style="13" hidden="1" customWidth="1" outlineLevel="1"/>
    <col min="4" max="8" width="7.7109375" style="13" hidden="1" customWidth="1" outlineLevel="1"/>
    <col min="9" max="9" width="10.85546875" style="13" hidden="1" customWidth="1" outlineLevel="1"/>
    <col min="10" max="10" width="4.85546875" style="13" customWidth="1" collapsed="1"/>
    <col min="11" max="11" width="11" style="13" customWidth="1" outlineLevel="1"/>
    <col min="12" max="12" width="9.140625" style="13" customWidth="1" outlineLevel="1"/>
    <col min="13" max="13" width="12.5703125" style="21" customWidth="1" outlineLevel="1"/>
    <col min="14" max="14" width="15.85546875" style="22" customWidth="1" outlineLevel="1"/>
    <col min="15" max="15" width="10.7109375" style="13" customWidth="1"/>
    <col min="16" max="16" width="16.140625" style="13" customWidth="1"/>
    <col min="17" max="16384" width="39.28515625" style="13"/>
  </cols>
  <sheetData>
    <row r="1" spans="1:16" ht="26.25" thickBot="1" x14ac:dyDescent="0.25">
      <c r="A1" s="14"/>
      <c r="B1" s="15"/>
      <c r="C1" s="16" t="s">
        <v>12</v>
      </c>
      <c r="D1" s="16" t="s">
        <v>13</v>
      </c>
      <c r="E1" s="16" t="s">
        <v>6</v>
      </c>
      <c r="F1" s="16" t="s">
        <v>14</v>
      </c>
      <c r="G1" s="16" t="s">
        <v>15</v>
      </c>
      <c r="H1" s="16" t="s">
        <v>16</v>
      </c>
      <c r="I1" s="16" t="s">
        <v>17</v>
      </c>
      <c r="J1" s="16" t="s">
        <v>2</v>
      </c>
      <c r="K1" s="17" t="s">
        <v>24</v>
      </c>
      <c r="L1" s="17" t="s">
        <v>23</v>
      </c>
      <c r="M1" s="18" t="s">
        <v>18</v>
      </c>
      <c r="N1" s="19" t="s">
        <v>19</v>
      </c>
    </row>
    <row r="2" spans="1:16" outlineLevel="1" x14ac:dyDescent="0.2">
      <c r="A2" s="2"/>
      <c r="B2" s="1"/>
      <c r="C2" s="1"/>
      <c r="D2" s="3"/>
      <c r="E2" s="3"/>
      <c r="F2" s="3"/>
      <c r="G2" s="3"/>
      <c r="H2" s="3"/>
      <c r="I2" s="3"/>
      <c r="J2" s="12"/>
      <c r="K2" s="100"/>
      <c r="L2" s="101"/>
      <c r="M2" s="120"/>
      <c r="N2" s="121"/>
    </row>
    <row r="3" spans="1:16" outlineLevel="1" x14ac:dyDescent="0.2">
      <c r="A3" s="10"/>
      <c r="B3" s="11"/>
      <c r="C3" s="5"/>
      <c r="D3" s="6"/>
      <c r="E3" s="7"/>
      <c r="F3" s="6"/>
      <c r="G3" s="8"/>
      <c r="H3" s="6"/>
      <c r="I3" s="9"/>
      <c r="J3" s="12"/>
      <c r="K3" s="102"/>
      <c r="L3" s="103"/>
      <c r="M3" s="122"/>
      <c r="N3" s="123"/>
    </row>
    <row r="4" spans="1:16" outlineLevel="1" x14ac:dyDescent="0.2">
      <c r="A4" s="87">
        <v>1</v>
      </c>
      <c r="B4" s="88" t="s">
        <v>20</v>
      </c>
      <c r="C4" s="26"/>
      <c r="D4" s="27"/>
      <c r="E4" s="28"/>
      <c r="F4" s="27"/>
      <c r="G4" s="29"/>
      <c r="H4" s="27"/>
      <c r="I4" s="30"/>
      <c r="J4" s="31"/>
      <c r="K4" s="32"/>
      <c r="L4" s="33"/>
      <c r="M4" s="34"/>
      <c r="N4" s="35"/>
    </row>
    <row r="5" spans="1:16" outlineLevel="1" x14ac:dyDescent="0.2">
      <c r="A5" s="25"/>
      <c r="B5" s="89"/>
      <c r="C5" s="26"/>
      <c r="D5" s="27"/>
      <c r="E5" s="28"/>
      <c r="F5" s="27"/>
      <c r="G5" s="29"/>
      <c r="H5" s="27"/>
      <c r="I5" s="30"/>
      <c r="J5" s="31"/>
      <c r="K5" s="32"/>
      <c r="L5" s="33"/>
      <c r="M5" s="34"/>
      <c r="N5" s="35"/>
    </row>
    <row r="6" spans="1:16" outlineLevel="1" x14ac:dyDescent="0.2">
      <c r="A6" s="73" t="s">
        <v>30</v>
      </c>
      <c r="B6" s="74" t="s">
        <v>27</v>
      </c>
      <c r="C6" s="26"/>
      <c r="D6" s="27"/>
      <c r="E6" s="28"/>
      <c r="F6" s="27"/>
      <c r="G6" s="29"/>
      <c r="H6" s="27"/>
      <c r="I6" s="30"/>
      <c r="J6" s="31"/>
      <c r="K6" s="32"/>
      <c r="L6" s="33"/>
      <c r="M6" s="34"/>
      <c r="N6" s="35"/>
      <c r="O6" s="81"/>
      <c r="P6" s="81"/>
    </row>
    <row r="7" spans="1:16" outlineLevel="1" x14ac:dyDescent="0.2">
      <c r="A7" s="36"/>
      <c r="B7" s="4"/>
      <c r="C7" s="26"/>
      <c r="D7" s="27"/>
      <c r="E7" s="28"/>
      <c r="F7" s="27"/>
      <c r="G7" s="29"/>
      <c r="H7" s="27"/>
      <c r="I7" s="30"/>
      <c r="J7" s="31"/>
      <c r="K7" s="32"/>
      <c r="L7" s="33"/>
      <c r="M7" s="34"/>
      <c r="N7" s="35"/>
    </row>
    <row r="8" spans="1:16" hidden="1" outlineLevel="2" x14ac:dyDescent="0.2">
      <c r="A8" s="65" t="s">
        <v>0</v>
      </c>
      <c r="B8" s="66" t="s">
        <v>1</v>
      </c>
      <c r="C8" s="67" t="s">
        <v>4</v>
      </c>
      <c r="D8" s="68" t="s">
        <v>5</v>
      </c>
      <c r="E8" s="68" t="s">
        <v>6</v>
      </c>
      <c r="F8" s="68" t="s">
        <v>7</v>
      </c>
      <c r="G8" s="68" t="s">
        <v>8</v>
      </c>
      <c r="H8" s="68" t="s">
        <v>9</v>
      </c>
      <c r="I8" s="69" t="s">
        <v>10</v>
      </c>
      <c r="J8" s="31" t="s">
        <v>2</v>
      </c>
      <c r="K8" s="37" t="s">
        <v>3</v>
      </c>
      <c r="L8" s="38"/>
      <c r="M8" s="34"/>
      <c r="N8" s="35"/>
    </row>
    <row r="9" spans="1:16" hidden="1" outlineLevel="2" x14ac:dyDescent="0.2">
      <c r="A9" s="39" t="s">
        <v>34</v>
      </c>
      <c r="B9" s="70" t="s">
        <v>31</v>
      </c>
      <c r="C9" s="40"/>
      <c r="D9" s="41"/>
      <c r="E9" s="41">
        <f t="shared" ref="E9:E12" si="0">C9*D9</f>
        <v>0</v>
      </c>
      <c r="F9" s="41"/>
      <c r="G9" s="41">
        <f t="shared" ref="G9:G12" si="1">E9*F9</f>
        <v>0</v>
      </c>
      <c r="H9" s="41"/>
      <c r="I9" s="42">
        <f t="shared" ref="I9:I12" si="2">G9*H9</f>
        <v>0</v>
      </c>
      <c r="J9" s="31"/>
      <c r="K9" s="43"/>
      <c r="L9" s="44"/>
      <c r="M9" s="34"/>
      <c r="N9" s="35"/>
    </row>
    <row r="10" spans="1:16" ht="15" hidden="1" customHeight="1" outlineLevel="2" x14ac:dyDescent="0.2">
      <c r="A10" s="45"/>
      <c r="B10" s="46"/>
      <c r="C10" s="47"/>
      <c r="D10" s="48"/>
      <c r="E10" s="48">
        <f t="shared" si="0"/>
        <v>0</v>
      </c>
      <c r="F10" s="48"/>
      <c r="G10" s="48">
        <f t="shared" si="1"/>
        <v>0</v>
      </c>
      <c r="H10" s="48"/>
      <c r="I10" s="30">
        <f t="shared" si="2"/>
        <v>0</v>
      </c>
      <c r="J10" s="31"/>
      <c r="K10" s="43"/>
      <c r="L10" s="44"/>
      <c r="M10" s="34"/>
      <c r="N10" s="35"/>
    </row>
    <row r="11" spans="1:16" ht="15" hidden="1" customHeight="1" outlineLevel="2" x14ac:dyDescent="0.2">
      <c r="A11" s="45"/>
      <c r="B11" s="24"/>
      <c r="C11" s="49"/>
      <c r="D11" s="48"/>
      <c r="E11" s="48">
        <f t="shared" si="0"/>
        <v>0</v>
      </c>
      <c r="F11" s="50"/>
      <c r="G11" s="48">
        <f t="shared" si="1"/>
        <v>0</v>
      </c>
      <c r="H11" s="48"/>
      <c r="I11" s="30">
        <f t="shared" si="2"/>
        <v>0</v>
      </c>
      <c r="J11" s="31"/>
      <c r="K11" s="43"/>
      <c r="L11" s="44"/>
      <c r="M11" s="34"/>
      <c r="N11" s="35"/>
    </row>
    <row r="12" spans="1:16" ht="15" hidden="1" customHeight="1" outlineLevel="2" x14ac:dyDescent="0.2">
      <c r="A12" s="45"/>
      <c r="B12" s="23"/>
      <c r="C12" s="49">
        <v>1</v>
      </c>
      <c r="D12" s="48"/>
      <c r="E12" s="48">
        <f t="shared" si="0"/>
        <v>0</v>
      </c>
      <c r="F12" s="50"/>
      <c r="G12" s="48">
        <f t="shared" si="1"/>
        <v>0</v>
      </c>
      <c r="H12" s="48"/>
      <c r="I12" s="30">
        <f t="shared" si="2"/>
        <v>0</v>
      </c>
      <c r="J12" s="31"/>
      <c r="K12" s="43"/>
      <c r="L12" s="44"/>
      <c r="M12" s="34"/>
      <c r="N12" s="35"/>
    </row>
    <row r="13" spans="1:16" hidden="1" outlineLevel="2" x14ac:dyDescent="0.2">
      <c r="A13" s="51"/>
      <c r="B13" s="52"/>
      <c r="C13" s="47"/>
      <c r="D13" s="48"/>
      <c r="E13" s="48">
        <f>C13*D13</f>
        <v>0</v>
      </c>
      <c r="F13" s="48"/>
      <c r="G13" s="48">
        <f>E13*F13</f>
        <v>0</v>
      </c>
      <c r="H13" s="48"/>
      <c r="I13" s="30">
        <f>G13*H13</f>
        <v>0</v>
      </c>
      <c r="J13" s="31"/>
      <c r="K13" s="43"/>
      <c r="L13" s="44"/>
      <c r="M13" s="34"/>
      <c r="N13" s="35"/>
    </row>
    <row r="14" spans="1:16" hidden="1" outlineLevel="2" x14ac:dyDescent="0.2">
      <c r="A14" s="53"/>
      <c r="B14" s="54"/>
      <c r="C14" s="40"/>
      <c r="D14" s="41"/>
      <c r="E14" s="41">
        <f>C14*D14</f>
        <v>0</v>
      </c>
      <c r="F14" s="41"/>
      <c r="G14" s="41">
        <f>E14*F14</f>
        <v>0</v>
      </c>
      <c r="H14" s="41"/>
      <c r="I14" s="42">
        <f>G14*H14</f>
        <v>0</v>
      </c>
      <c r="J14" s="31"/>
      <c r="K14" s="43"/>
      <c r="L14" s="44"/>
      <c r="M14" s="34"/>
      <c r="N14" s="35"/>
    </row>
    <row r="15" spans="1:16" outlineLevel="1" collapsed="1" x14ac:dyDescent="0.2">
      <c r="A15" s="55" t="str">
        <f>IF(A9="","",A9)</f>
        <v>1.1.1</v>
      </c>
      <c r="B15" s="56" t="str">
        <f>B9</f>
        <v>Panneau de chantier</v>
      </c>
      <c r="C15" s="60">
        <f>SUM(C8:C14)</f>
        <v>1</v>
      </c>
      <c r="D15" s="61"/>
      <c r="E15" s="62">
        <f>SUM(E8:E14)</f>
        <v>0</v>
      </c>
      <c r="F15" s="61"/>
      <c r="G15" s="63">
        <f>SUM(G8:G14)</f>
        <v>0</v>
      </c>
      <c r="H15" s="61"/>
      <c r="I15" s="64">
        <f>SUM(I8:I14)</f>
        <v>0</v>
      </c>
      <c r="J15" s="31" t="str">
        <f>IF(I15&gt;0,"m3",IF(G15&gt;0,"m2",IF(E15&gt;0,"ml","Ens")))</f>
        <v>Ens</v>
      </c>
      <c r="K15" s="57" t="str">
        <f>IF(I15&gt;0,FIXED(I15,2),IF(G15&gt;0,FIXED(G15,2),IF(E15&gt;0,FIXED(E15,2),FIXED(C15,2))))</f>
        <v>1,00</v>
      </c>
      <c r="L15" s="58"/>
      <c r="M15" s="34"/>
      <c r="N15" s="35"/>
    </row>
    <row r="16" spans="1:16" outlineLevel="1" x14ac:dyDescent="0.2">
      <c r="A16" s="55"/>
      <c r="B16" s="56"/>
      <c r="C16" s="26"/>
      <c r="D16" s="27"/>
      <c r="E16" s="28"/>
      <c r="F16" s="27"/>
      <c r="G16" s="29"/>
      <c r="H16" s="27"/>
      <c r="I16" s="30"/>
      <c r="J16" s="31"/>
      <c r="K16" s="57"/>
      <c r="L16" s="58"/>
      <c r="M16" s="34"/>
      <c r="N16" s="35"/>
    </row>
    <row r="17" spans="1:14" hidden="1" outlineLevel="2" x14ac:dyDescent="0.2">
      <c r="A17" s="65" t="s">
        <v>0</v>
      </c>
      <c r="B17" s="66" t="s">
        <v>1</v>
      </c>
      <c r="C17" s="67" t="s">
        <v>4</v>
      </c>
      <c r="D17" s="68" t="s">
        <v>5</v>
      </c>
      <c r="E17" s="68" t="s">
        <v>6</v>
      </c>
      <c r="F17" s="68" t="s">
        <v>7</v>
      </c>
      <c r="G17" s="68" t="s">
        <v>8</v>
      </c>
      <c r="H17" s="68" t="s">
        <v>9</v>
      </c>
      <c r="I17" s="69" t="s">
        <v>10</v>
      </c>
      <c r="J17" s="31" t="s">
        <v>2</v>
      </c>
      <c r="K17" s="37" t="s">
        <v>3</v>
      </c>
      <c r="L17" s="38"/>
      <c r="M17" s="34"/>
      <c r="N17" s="35"/>
    </row>
    <row r="18" spans="1:14" hidden="1" outlineLevel="2" x14ac:dyDescent="0.2">
      <c r="A18" s="39" t="s">
        <v>35</v>
      </c>
      <c r="B18" s="70" t="s">
        <v>32</v>
      </c>
      <c r="C18" s="40"/>
      <c r="D18" s="41"/>
      <c r="E18" s="41">
        <f t="shared" ref="E18:E21" si="3">C18*D18</f>
        <v>0</v>
      </c>
      <c r="F18" s="41"/>
      <c r="G18" s="41">
        <f t="shared" ref="G18:G21" si="4">E18*F18</f>
        <v>0</v>
      </c>
      <c r="H18" s="41"/>
      <c r="I18" s="42">
        <f t="shared" ref="I18:I21" si="5">G18*H18</f>
        <v>0</v>
      </c>
      <c r="J18" s="31"/>
      <c r="K18" s="43"/>
      <c r="L18" s="44"/>
      <c r="M18" s="34"/>
      <c r="N18" s="35"/>
    </row>
    <row r="19" spans="1:14" ht="15" hidden="1" customHeight="1" outlineLevel="2" x14ac:dyDescent="0.2">
      <c r="A19" s="45"/>
      <c r="B19" s="46"/>
      <c r="C19" s="47"/>
      <c r="D19" s="48"/>
      <c r="E19" s="48">
        <f t="shared" si="3"/>
        <v>0</v>
      </c>
      <c r="F19" s="48"/>
      <c r="G19" s="48">
        <f t="shared" si="4"/>
        <v>0</v>
      </c>
      <c r="H19" s="48"/>
      <c r="I19" s="30">
        <f t="shared" si="5"/>
        <v>0</v>
      </c>
      <c r="J19" s="31"/>
      <c r="K19" s="43"/>
      <c r="L19" s="44"/>
      <c r="M19" s="34"/>
      <c r="N19" s="35"/>
    </row>
    <row r="20" spans="1:14" ht="15" hidden="1" customHeight="1" outlineLevel="2" x14ac:dyDescent="0.2">
      <c r="A20" s="45"/>
      <c r="B20" s="24"/>
      <c r="C20" s="49"/>
      <c r="D20" s="48"/>
      <c r="E20" s="48">
        <f t="shared" si="3"/>
        <v>0</v>
      </c>
      <c r="F20" s="50"/>
      <c r="G20" s="48">
        <f t="shared" si="4"/>
        <v>0</v>
      </c>
      <c r="H20" s="48"/>
      <c r="I20" s="30">
        <f t="shared" si="5"/>
        <v>0</v>
      </c>
      <c r="J20" s="31"/>
      <c r="K20" s="43"/>
      <c r="L20" s="44"/>
      <c r="M20" s="34"/>
      <c r="N20" s="35"/>
    </row>
    <row r="21" spans="1:14" ht="15" hidden="1" customHeight="1" outlineLevel="2" x14ac:dyDescent="0.2">
      <c r="A21" s="45"/>
      <c r="B21" s="23"/>
      <c r="C21" s="49">
        <v>1</v>
      </c>
      <c r="D21" s="48"/>
      <c r="E21" s="48">
        <f t="shared" si="3"/>
        <v>0</v>
      </c>
      <c r="F21" s="50"/>
      <c r="G21" s="48">
        <f t="shared" si="4"/>
        <v>0</v>
      </c>
      <c r="H21" s="48"/>
      <c r="I21" s="30">
        <f t="shared" si="5"/>
        <v>0</v>
      </c>
      <c r="J21" s="31"/>
      <c r="K21" s="43"/>
      <c r="L21" s="44"/>
      <c r="M21" s="34"/>
      <c r="N21" s="35"/>
    </row>
    <row r="22" spans="1:14" hidden="1" outlineLevel="2" x14ac:dyDescent="0.2">
      <c r="A22" s="51"/>
      <c r="B22" s="52"/>
      <c r="C22" s="47"/>
      <c r="D22" s="48"/>
      <c r="E22" s="48">
        <f>C22*D22</f>
        <v>0</v>
      </c>
      <c r="F22" s="48"/>
      <c r="G22" s="48">
        <f>E22*F22</f>
        <v>0</v>
      </c>
      <c r="H22" s="48"/>
      <c r="I22" s="30">
        <f>G22*H22</f>
        <v>0</v>
      </c>
      <c r="J22" s="31"/>
      <c r="K22" s="43"/>
      <c r="L22" s="44"/>
      <c r="M22" s="34"/>
      <c r="N22" s="35"/>
    </row>
    <row r="23" spans="1:14" hidden="1" outlineLevel="2" x14ac:dyDescent="0.2">
      <c r="A23" s="53"/>
      <c r="B23" s="54"/>
      <c r="C23" s="40"/>
      <c r="D23" s="41"/>
      <c r="E23" s="41">
        <f>C23*D23</f>
        <v>0</v>
      </c>
      <c r="F23" s="41"/>
      <c r="G23" s="41">
        <f>E23*F23</f>
        <v>0</v>
      </c>
      <c r="H23" s="41"/>
      <c r="I23" s="42">
        <f>G23*H23</f>
        <v>0</v>
      </c>
      <c r="J23" s="31"/>
      <c r="K23" s="43"/>
      <c r="L23" s="44"/>
      <c r="M23" s="34"/>
      <c r="N23" s="35"/>
    </row>
    <row r="24" spans="1:14" outlineLevel="1" collapsed="1" x14ac:dyDescent="0.2">
      <c r="A24" s="55" t="str">
        <f>IF(A18="","",A18)</f>
        <v>1.1.2</v>
      </c>
      <c r="B24" s="56" t="str">
        <f>B18</f>
        <v xml:space="preserve">Clôture de chantier hermétique </v>
      </c>
      <c r="C24" s="60">
        <f>SUM(C17:C23)</f>
        <v>1</v>
      </c>
      <c r="D24" s="61"/>
      <c r="E24" s="62">
        <f>SUM(E17:E23)</f>
        <v>0</v>
      </c>
      <c r="F24" s="61"/>
      <c r="G24" s="63">
        <f>SUM(G17:G23)</f>
        <v>0</v>
      </c>
      <c r="H24" s="61"/>
      <c r="I24" s="64">
        <f>SUM(I17:I23)</f>
        <v>0</v>
      </c>
      <c r="J24" s="31" t="str">
        <f>IF(I24&gt;0,"m3",IF(G24&gt;0,"m2",IF(E24&gt;0,"ml","Ens")))</f>
        <v>Ens</v>
      </c>
      <c r="K24" s="57" t="str">
        <f>IF(I24&gt;0,FIXED(I24,2),IF(G24&gt;0,FIXED(G24,2),IF(E24&gt;0,FIXED(E24,2),FIXED(C24,2))))</f>
        <v>1,00</v>
      </c>
      <c r="L24" s="58"/>
      <c r="M24" s="34"/>
      <c r="N24" s="35"/>
    </row>
    <row r="25" spans="1:14" outlineLevel="1" x14ac:dyDescent="0.2">
      <c r="A25" s="55"/>
      <c r="B25" s="56"/>
      <c r="C25" s="26"/>
      <c r="D25" s="27"/>
      <c r="E25" s="28"/>
      <c r="F25" s="27"/>
      <c r="G25" s="29"/>
      <c r="H25" s="27"/>
      <c r="I25" s="30"/>
      <c r="J25" s="31"/>
      <c r="K25" s="57"/>
      <c r="L25" s="58"/>
      <c r="M25" s="34"/>
      <c r="N25" s="35"/>
    </row>
    <row r="26" spans="1:14" hidden="1" outlineLevel="2" x14ac:dyDescent="0.2">
      <c r="A26" s="65" t="s">
        <v>0</v>
      </c>
      <c r="B26" s="66" t="s">
        <v>1</v>
      </c>
      <c r="C26" s="67" t="s">
        <v>4</v>
      </c>
      <c r="D26" s="68" t="s">
        <v>5</v>
      </c>
      <c r="E26" s="68" t="s">
        <v>6</v>
      </c>
      <c r="F26" s="68" t="s">
        <v>7</v>
      </c>
      <c r="G26" s="68" t="s">
        <v>8</v>
      </c>
      <c r="H26" s="68" t="s">
        <v>9</v>
      </c>
      <c r="I26" s="69" t="s">
        <v>10</v>
      </c>
      <c r="J26" s="31" t="s">
        <v>2</v>
      </c>
      <c r="K26" s="37" t="s">
        <v>3</v>
      </c>
      <c r="L26" s="38"/>
      <c r="M26" s="34"/>
      <c r="N26" s="35"/>
    </row>
    <row r="27" spans="1:14" ht="25.5" hidden="1" outlineLevel="2" x14ac:dyDescent="0.2">
      <c r="A27" s="39" t="s">
        <v>36</v>
      </c>
      <c r="B27" s="70" t="s">
        <v>33</v>
      </c>
      <c r="C27" s="40"/>
      <c r="D27" s="41"/>
      <c r="E27" s="41">
        <f t="shared" ref="E27:E30" si="6">C27*D27</f>
        <v>0</v>
      </c>
      <c r="F27" s="41"/>
      <c r="G27" s="41">
        <f t="shared" ref="G27:G30" si="7">E27*F27</f>
        <v>0</v>
      </c>
      <c r="H27" s="41"/>
      <c r="I27" s="42">
        <f t="shared" ref="I27:I30" si="8">G27*H27</f>
        <v>0</v>
      </c>
      <c r="J27" s="31"/>
      <c r="K27" s="43"/>
      <c r="L27" s="44"/>
      <c r="M27" s="34"/>
      <c r="N27" s="35"/>
    </row>
    <row r="28" spans="1:14" ht="15" hidden="1" customHeight="1" outlineLevel="2" x14ac:dyDescent="0.2">
      <c r="A28" s="45"/>
      <c r="B28" s="46"/>
      <c r="C28" s="47"/>
      <c r="D28" s="48"/>
      <c r="E28" s="48">
        <f t="shared" si="6"/>
        <v>0</v>
      </c>
      <c r="F28" s="48"/>
      <c r="G28" s="48">
        <f t="shared" si="7"/>
        <v>0</v>
      </c>
      <c r="H28" s="48"/>
      <c r="I28" s="30">
        <f t="shared" si="8"/>
        <v>0</v>
      </c>
      <c r="J28" s="31"/>
      <c r="K28" s="43"/>
      <c r="L28" s="44"/>
      <c r="M28" s="34"/>
      <c r="N28" s="35"/>
    </row>
    <row r="29" spans="1:14" ht="15" hidden="1" customHeight="1" outlineLevel="2" x14ac:dyDescent="0.2">
      <c r="A29" s="45"/>
      <c r="B29" s="24"/>
      <c r="C29" s="49"/>
      <c r="D29" s="48"/>
      <c r="E29" s="48">
        <f t="shared" si="6"/>
        <v>0</v>
      </c>
      <c r="F29" s="50"/>
      <c r="G29" s="48">
        <f t="shared" si="7"/>
        <v>0</v>
      </c>
      <c r="H29" s="48"/>
      <c r="I29" s="30">
        <f t="shared" si="8"/>
        <v>0</v>
      </c>
      <c r="J29" s="31"/>
      <c r="K29" s="43"/>
      <c r="L29" s="44"/>
      <c r="M29" s="34"/>
      <c r="N29" s="35"/>
    </row>
    <row r="30" spans="1:14" ht="15" hidden="1" customHeight="1" outlineLevel="2" x14ac:dyDescent="0.2">
      <c r="A30" s="45"/>
      <c r="B30" s="23"/>
      <c r="C30" s="49">
        <v>1</v>
      </c>
      <c r="D30" s="48"/>
      <c r="E30" s="48">
        <f t="shared" si="6"/>
        <v>0</v>
      </c>
      <c r="F30" s="50"/>
      <c r="G30" s="48">
        <f t="shared" si="7"/>
        <v>0</v>
      </c>
      <c r="H30" s="48"/>
      <c r="I30" s="30">
        <f t="shared" si="8"/>
        <v>0</v>
      </c>
      <c r="J30" s="31"/>
      <c r="K30" s="43"/>
      <c r="L30" s="44"/>
      <c r="M30" s="34"/>
      <c r="N30" s="35"/>
    </row>
    <row r="31" spans="1:14" hidden="1" outlineLevel="2" x14ac:dyDescent="0.2">
      <c r="A31" s="51"/>
      <c r="B31" s="52"/>
      <c r="C31" s="47"/>
      <c r="D31" s="48"/>
      <c r="E31" s="48">
        <f>C31*D31</f>
        <v>0</v>
      </c>
      <c r="F31" s="48"/>
      <c r="G31" s="48">
        <f>E31*F31</f>
        <v>0</v>
      </c>
      <c r="H31" s="48"/>
      <c r="I31" s="30">
        <f>G31*H31</f>
        <v>0</v>
      </c>
      <c r="J31" s="31"/>
      <c r="K31" s="43"/>
      <c r="L31" s="44"/>
      <c r="M31" s="34"/>
      <c r="N31" s="35"/>
    </row>
    <row r="32" spans="1:14" hidden="1" outlineLevel="2" x14ac:dyDescent="0.2">
      <c r="A32" s="53"/>
      <c r="B32" s="54"/>
      <c r="C32" s="40"/>
      <c r="D32" s="41"/>
      <c r="E32" s="41">
        <f>C32*D32</f>
        <v>0</v>
      </c>
      <c r="F32" s="41"/>
      <c r="G32" s="41">
        <f>E32*F32</f>
        <v>0</v>
      </c>
      <c r="H32" s="41"/>
      <c r="I32" s="42">
        <f>G32*H32</f>
        <v>0</v>
      </c>
      <c r="J32" s="31"/>
      <c r="K32" s="43"/>
      <c r="L32" s="44"/>
      <c r="M32" s="34"/>
      <c r="N32" s="35"/>
    </row>
    <row r="33" spans="1:14" ht="26.25" customHeight="1" outlineLevel="1" collapsed="1" x14ac:dyDescent="0.2">
      <c r="A33" s="55" t="str">
        <f>IF(A27="","",A27)</f>
        <v>1.1.3</v>
      </c>
      <c r="B33" s="56" t="str">
        <f>B27</f>
        <v>Entretien et la remise en état éventuelle de la voie de chantier</v>
      </c>
      <c r="C33" s="60">
        <f>SUM(C26:C32)</f>
        <v>1</v>
      </c>
      <c r="D33" s="61"/>
      <c r="E33" s="62">
        <f>SUM(E26:E32)</f>
        <v>0</v>
      </c>
      <c r="F33" s="61"/>
      <c r="G33" s="63">
        <f>SUM(G26:G32)</f>
        <v>0</v>
      </c>
      <c r="H33" s="61"/>
      <c r="I33" s="64">
        <f>SUM(I26:I32)</f>
        <v>0</v>
      </c>
      <c r="J33" s="31" t="str">
        <f>IF(I33&gt;0,"m3",IF(G33&gt;0,"m2",IF(E33&gt;0,"ml","Ens")))</f>
        <v>Ens</v>
      </c>
      <c r="K33" s="57" t="str">
        <f>IF(I33&gt;0,FIXED(I33,2),IF(G33&gt;0,FIXED(G33,2),IF(E33&gt;0,FIXED(E33,2),FIXED(C33,2))))</f>
        <v>1,00</v>
      </c>
      <c r="L33" s="58"/>
      <c r="M33" s="34"/>
      <c r="N33" s="35"/>
    </row>
    <row r="34" spans="1:14" outlineLevel="1" x14ac:dyDescent="0.2">
      <c r="A34" s="55"/>
      <c r="B34" s="56"/>
      <c r="C34" s="26"/>
      <c r="D34" s="27"/>
      <c r="E34" s="28"/>
      <c r="F34" s="27"/>
      <c r="G34" s="29"/>
      <c r="H34" s="27"/>
      <c r="I34" s="30"/>
      <c r="J34" s="31"/>
      <c r="K34" s="57"/>
      <c r="L34" s="58"/>
      <c r="M34" s="34"/>
      <c r="N34" s="35"/>
    </row>
    <row r="35" spans="1:14" hidden="1" outlineLevel="2" x14ac:dyDescent="0.2">
      <c r="A35" s="65" t="s">
        <v>0</v>
      </c>
      <c r="B35" s="66" t="s">
        <v>1</v>
      </c>
      <c r="C35" s="67" t="s">
        <v>4</v>
      </c>
      <c r="D35" s="68" t="s">
        <v>5</v>
      </c>
      <c r="E35" s="68" t="s">
        <v>6</v>
      </c>
      <c r="F35" s="68" t="s">
        <v>7</v>
      </c>
      <c r="G35" s="68" t="s">
        <v>8</v>
      </c>
      <c r="H35" s="68" t="s">
        <v>9</v>
      </c>
      <c r="I35" s="69" t="s">
        <v>10</v>
      </c>
      <c r="J35" s="31" t="s">
        <v>2</v>
      </c>
      <c r="K35" s="37" t="s">
        <v>3</v>
      </c>
      <c r="L35" s="38"/>
      <c r="M35" s="34"/>
      <c r="N35" s="35"/>
    </row>
    <row r="36" spans="1:14" hidden="1" outlineLevel="2" x14ac:dyDescent="0.2">
      <c r="A36" s="39" t="s">
        <v>37</v>
      </c>
      <c r="B36" s="70" t="s">
        <v>39</v>
      </c>
      <c r="C36" s="40"/>
      <c r="D36" s="41"/>
      <c r="E36" s="41">
        <f t="shared" ref="E36:E39" si="9">C36*D36</f>
        <v>0</v>
      </c>
      <c r="F36" s="41"/>
      <c r="G36" s="41">
        <f t="shared" ref="G36:G39" si="10">E36*F36</f>
        <v>0</v>
      </c>
      <c r="H36" s="41"/>
      <c r="I36" s="42">
        <f t="shared" ref="I36:I39" si="11">G36*H36</f>
        <v>0</v>
      </c>
      <c r="J36" s="31"/>
      <c r="K36" s="43"/>
      <c r="L36" s="44"/>
      <c r="M36" s="34"/>
      <c r="N36" s="35"/>
    </row>
    <row r="37" spans="1:14" ht="15" hidden="1" customHeight="1" outlineLevel="2" x14ac:dyDescent="0.2">
      <c r="A37" s="45"/>
      <c r="B37" s="46"/>
      <c r="C37" s="47"/>
      <c r="D37" s="48"/>
      <c r="E37" s="48">
        <f t="shared" si="9"/>
        <v>0</v>
      </c>
      <c r="F37" s="48"/>
      <c r="G37" s="48">
        <f t="shared" si="10"/>
        <v>0</v>
      </c>
      <c r="H37" s="48"/>
      <c r="I37" s="30">
        <f t="shared" si="11"/>
        <v>0</v>
      </c>
      <c r="J37" s="31"/>
      <c r="K37" s="43"/>
      <c r="L37" s="44"/>
      <c r="M37" s="34"/>
      <c r="N37" s="35"/>
    </row>
    <row r="38" spans="1:14" ht="15" hidden="1" customHeight="1" outlineLevel="2" x14ac:dyDescent="0.2">
      <c r="A38" s="45"/>
      <c r="B38" s="24"/>
      <c r="C38" s="49"/>
      <c r="D38" s="48"/>
      <c r="E38" s="48">
        <f t="shared" si="9"/>
        <v>0</v>
      </c>
      <c r="F38" s="50"/>
      <c r="G38" s="48">
        <f t="shared" si="10"/>
        <v>0</v>
      </c>
      <c r="H38" s="48"/>
      <c r="I38" s="30">
        <f t="shared" si="11"/>
        <v>0</v>
      </c>
      <c r="J38" s="31"/>
      <c r="K38" s="43"/>
      <c r="L38" s="44"/>
      <c r="M38" s="34"/>
      <c r="N38" s="35"/>
    </row>
    <row r="39" spans="1:14" ht="15" hidden="1" customHeight="1" outlineLevel="2" x14ac:dyDescent="0.2">
      <c r="A39" s="45"/>
      <c r="B39" s="23"/>
      <c r="C39" s="49">
        <v>1</v>
      </c>
      <c r="D39" s="48"/>
      <c r="E39" s="48">
        <f t="shared" si="9"/>
        <v>0</v>
      </c>
      <c r="F39" s="50"/>
      <c r="G39" s="48">
        <f t="shared" si="10"/>
        <v>0</v>
      </c>
      <c r="H39" s="48"/>
      <c r="I39" s="30">
        <f t="shared" si="11"/>
        <v>0</v>
      </c>
      <c r="J39" s="31"/>
      <c r="K39" s="43"/>
      <c r="L39" s="44"/>
      <c r="M39" s="34"/>
      <c r="N39" s="35"/>
    </row>
    <row r="40" spans="1:14" hidden="1" outlineLevel="2" x14ac:dyDescent="0.2">
      <c r="A40" s="51"/>
      <c r="B40" s="52"/>
      <c r="C40" s="47"/>
      <c r="D40" s="48"/>
      <c r="E40" s="48">
        <f>C40*D40</f>
        <v>0</v>
      </c>
      <c r="F40" s="48"/>
      <c r="G40" s="48">
        <f>E40*F40</f>
        <v>0</v>
      </c>
      <c r="H40" s="48"/>
      <c r="I40" s="30">
        <f>G40*H40</f>
        <v>0</v>
      </c>
      <c r="J40" s="31"/>
      <c r="K40" s="43"/>
      <c r="L40" s="44"/>
      <c r="M40" s="34"/>
      <c r="N40" s="35"/>
    </row>
    <row r="41" spans="1:14" hidden="1" outlineLevel="2" x14ac:dyDescent="0.2">
      <c r="A41" s="53"/>
      <c r="B41" s="54"/>
      <c r="C41" s="40"/>
      <c r="D41" s="41"/>
      <c r="E41" s="41">
        <f>C41*D41</f>
        <v>0</v>
      </c>
      <c r="F41" s="41"/>
      <c r="G41" s="41">
        <f>E41*F41</f>
        <v>0</v>
      </c>
      <c r="H41" s="41"/>
      <c r="I41" s="42">
        <f>G41*H41</f>
        <v>0</v>
      </c>
      <c r="J41" s="31"/>
      <c r="K41" s="43"/>
      <c r="L41" s="44"/>
      <c r="M41" s="34"/>
      <c r="N41" s="35"/>
    </row>
    <row r="42" spans="1:14" outlineLevel="1" collapsed="1" x14ac:dyDescent="0.2">
      <c r="A42" s="55" t="str">
        <f>IF(A36="","",A36)</f>
        <v>1.1.4</v>
      </c>
      <c r="B42" s="56" t="str">
        <f>B36</f>
        <v xml:space="preserve">Cantonnements de chantier </v>
      </c>
      <c r="C42" s="60">
        <f>SUM(C35:C41)</f>
        <v>1</v>
      </c>
      <c r="D42" s="61"/>
      <c r="E42" s="62">
        <f>SUM(E35:E41)</f>
        <v>0</v>
      </c>
      <c r="F42" s="61"/>
      <c r="G42" s="63">
        <f>SUM(G35:G41)</f>
        <v>0</v>
      </c>
      <c r="H42" s="61"/>
      <c r="I42" s="64">
        <f>SUM(I35:I41)</f>
        <v>0</v>
      </c>
      <c r="J42" s="31" t="str">
        <f>IF(I42&gt;0,"m3",IF(G42&gt;0,"m2",IF(E42&gt;0,"ml","Ens")))</f>
        <v>Ens</v>
      </c>
      <c r="K42" s="57" t="str">
        <f>IF(I42&gt;0,FIXED(I42,2),IF(G42&gt;0,FIXED(G42,2),IF(E42&gt;0,FIXED(E42,2),FIXED(C42,2))))</f>
        <v>1,00</v>
      </c>
      <c r="L42" s="58"/>
      <c r="M42" s="34"/>
      <c r="N42" s="35"/>
    </row>
    <row r="43" spans="1:14" outlineLevel="1" x14ac:dyDescent="0.2">
      <c r="A43" s="55"/>
      <c r="B43" s="56"/>
      <c r="C43" s="26"/>
      <c r="D43" s="27"/>
      <c r="E43" s="28"/>
      <c r="F43" s="27"/>
      <c r="G43" s="29"/>
      <c r="H43" s="27"/>
      <c r="I43" s="30"/>
      <c r="J43" s="31"/>
      <c r="K43" s="57"/>
      <c r="L43" s="58"/>
      <c r="M43" s="34"/>
      <c r="N43" s="35"/>
    </row>
    <row r="44" spans="1:14" hidden="1" outlineLevel="2" x14ac:dyDescent="0.2">
      <c r="A44" s="65" t="s">
        <v>0</v>
      </c>
      <c r="B44" s="66" t="s">
        <v>1</v>
      </c>
      <c r="C44" s="67" t="s">
        <v>4</v>
      </c>
      <c r="D44" s="68" t="s">
        <v>5</v>
      </c>
      <c r="E44" s="68" t="s">
        <v>6</v>
      </c>
      <c r="F44" s="68" t="s">
        <v>7</v>
      </c>
      <c r="G44" s="68" t="s">
        <v>8</v>
      </c>
      <c r="H44" s="68" t="s">
        <v>9</v>
      </c>
      <c r="I44" s="69" t="s">
        <v>10</v>
      </c>
      <c r="J44" s="31" t="s">
        <v>2</v>
      </c>
      <c r="K44" s="37" t="s">
        <v>3</v>
      </c>
      <c r="L44" s="38"/>
      <c r="M44" s="34"/>
      <c r="N44" s="35"/>
    </row>
    <row r="45" spans="1:14" ht="25.5" hidden="1" outlineLevel="2" x14ac:dyDescent="0.2">
      <c r="A45" s="39" t="s">
        <v>38</v>
      </c>
      <c r="B45" s="70" t="s">
        <v>42</v>
      </c>
      <c r="C45" s="40"/>
      <c r="D45" s="41"/>
      <c r="E45" s="41">
        <f t="shared" ref="E45:E48" si="12">C45*D45</f>
        <v>0</v>
      </c>
      <c r="F45" s="41"/>
      <c r="G45" s="41">
        <f t="shared" ref="G45:G48" si="13">E45*F45</f>
        <v>0</v>
      </c>
      <c r="H45" s="41"/>
      <c r="I45" s="42">
        <f t="shared" ref="I45:I48" si="14">G45*H45</f>
        <v>0</v>
      </c>
      <c r="J45" s="31"/>
      <c r="K45" s="43"/>
      <c r="L45" s="44"/>
      <c r="M45" s="34"/>
      <c r="N45" s="35"/>
    </row>
    <row r="46" spans="1:14" ht="15" hidden="1" customHeight="1" outlineLevel="2" x14ac:dyDescent="0.2">
      <c r="A46" s="45"/>
      <c r="B46" s="46"/>
      <c r="C46" s="47"/>
      <c r="D46" s="48"/>
      <c r="E46" s="48">
        <f t="shared" si="12"/>
        <v>0</v>
      </c>
      <c r="F46" s="48"/>
      <c r="G46" s="48">
        <f t="shared" si="13"/>
        <v>0</v>
      </c>
      <c r="H46" s="48"/>
      <c r="I46" s="30">
        <f t="shared" si="14"/>
        <v>0</v>
      </c>
      <c r="J46" s="31"/>
      <c r="K46" s="43"/>
      <c r="L46" s="44"/>
      <c r="M46" s="34"/>
      <c r="N46" s="35"/>
    </row>
    <row r="47" spans="1:14" ht="15" hidden="1" customHeight="1" outlineLevel="2" x14ac:dyDescent="0.2">
      <c r="A47" s="45"/>
      <c r="B47" s="24"/>
      <c r="C47" s="49"/>
      <c r="D47" s="48"/>
      <c r="E47" s="48">
        <f t="shared" si="12"/>
        <v>0</v>
      </c>
      <c r="F47" s="50"/>
      <c r="G47" s="48">
        <f t="shared" si="13"/>
        <v>0</v>
      </c>
      <c r="H47" s="48"/>
      <c r="I47" s="30">
        <f t="shared" si="14"/>
        <v>0</v>
      </c>
      <c r="J47" s="31"/>
      <c r="K47" s="43"/>
      <c r="L47" s="44"/>
      <c r="M47" s="34"/>
      <c r="N47" s="35"/>
    </row>
    <row r="48" spans="1:14" ht="15" hidden="1" customHeight="1" outlineLevel="2" x14ac:dyDescent="0.2">
      <c r="A48" s="45"/>
      <c r="B48" s="23"/>
      <c r="C48" s="49">
        <v>1</v>
      </c>
      <c r="D48" s="48"/>
      <c r="E48" s="48">
        <f t="shared" si="12"/>
        <v>0</v>
      </c>
      <c r="F48" s="50"/>
      <c r="G48" s="48">
        <f t="shared" si="13"/>
        <v>0</v>
      </c>
      <c r="H48" s="48"/>
      <c r="I48" s="30">
        <f t="shared" si="14"/>
        <v>0</v>
      </c>
      <c r="J48" s="31"/>
      <c r="K48" s="43"/>
      <c r="L48" s="44"/>
      <c r="M48" s="34"/>
      <c r="N48" s="35"/>
    </row>
    <row r="49" spans="1:14" hidden="1" outlineLevel="2" x14ac:dyDescent="0.2">
      <c r="A49" s="51"/>
      <c r="B49" s="52"/>
      <c r="C49" s="47"/>
      <c r="D49" s="48"/>
      <c r="E49" s="48">
        <f>C49*D49</f>
        <v>0</v>
      </c>
      <c r="F49" s="48"/>
      <c r="G49" s="48">
        <f>E49*F49</f>
        <v>0</v>
      </c>
      <c r="H49" s="48"/>
      <c r="I49" s="30">
        <f>G49*H49</f>
        <v>0</v>
      </c>
      <c r="J49" s="31"/>
      <c r="K49" s="43"/>
      <c r="L49" s="44"/>
      <c r="M49" s="34"/>
      <c r="N49" s="35"/>
    </row>
    <row r="50" spans="1:14" hidden="1" outlineLevel="2" x14ac:dyDescent="0.2">
      <c r="A50" s="53"/>
      <c r="B50" s="54"/>
      <c r="C50" s="40"/>
      <c r="D50" s="41"/>
      <c r="E50" s="41">
        <f>C50*D50</f>
        <v>0</v>
      </c>
      <c r="F50" s="41"/>
      <c r="G50" s="41">
        <f>E50*F50</f>
        <v>0</v>
      </c>
      <c r="H50" s="41"/>
      <c r="I50" s="42">
        <f>G50*H50</f>
        <v>0</v>
      </c>
      <c r="J50" s="31"/>
      <c r="K50" s="43"/>
      <c r="L50" s="44"/>
      <c r="M50" s="34"/>
      <c r="N50" s="35"/>
    </row>
    <row r="51" spans="1:14" ht="25.5" outlineLevel="1" collapsed="1" x14ac:dyDescent="0.2">
      <c r="A51" s="55" t="str">
        <f>IF(A45="","",A45)</f>
        <v>1.1.5</v>
      </c>
      <c r="B51" s="56" t="str">
        <f>B45</f>
        <v>Branchements électricité, eau, téléphone et EU</v>
      </c>
      <c r="C51" s="60">
        <f>SUM(C44:C50)</f>
        <v>1</v>
      </c>
      <c r="D51" s="61"/>
      <c r="E51" s="62">
        <f>SUM(E44:E50)</f>
        <v>0</v>
      </c>
      <c r="F51" s="61"/>
      <c r="G51" s="63">
        <f>SUM(G44:G50)</f>
        <v>0</v>
      </c>
      <c r="H51" s="61"/>
      <c r="I51" s="64">
        <f>SUM(I44:I50)</f>
        <v>0</v>
      </c>
      <c r="J51" s="31" t="str">
        <f>IF(I51&gt;0,"m3",IF(G51&gt;0,"m2",IF(E51&gt;0,"ml","Ens")))</f>
        <v>Ens</v>
      </c>
      <c r="K51" s="57" t="str">
        <f>IF(I51&gt;0,FIXED(I51,2),IF(G51&gt;0,FIXED(G51,2),IF(E51&gt;0,FIXED(E51,2),FIXED(C51,2))))</f>
        <v>1,00</v>
      </c>
      <c r="L51" s="58"/>
      <c r="M51" s="34"/>
      <c r="N51" s="35"/>
    </row>
    <row r="52" spans="1:14" outlineLevel="1" x14ac:dyDescent="0.2">
      <c r="A52" s="55"/>
      <c r="B52" s="56"/>
      <c r="C52" s="76"/>
      <c r="D52" s="66"/>
      <c r="E52" s="77"/>
      <c r="F52" s="66"/>
      <c r="G52" s="78"/>
      <c r="H52" s="66"/>
      <c r="I52" s="79"/>
      <c r="J52" s="31"/>
      <c r="K52" s="57"/>
      <c r="L52" s="58"/>
      <c r="M52" s="34"/>
      <c r="N52" s="35"/>
    </row>
    <row r="53" spans="1:14" hidden="1" outlineLevel="2" x14ac:dyDescent="0.2">
      <c r="A53" s="65" t="s">
        <v>0</v>
      </c>
      <c r="B53" s="66" t="s">
        <v>1</v>
      </c>
      <c r="C53" s="67" t="s">
        <v>4</v>
      </c>
      <c r="D53" s="68" t="s">
        <v>5</v>
      </c>
      <c r="E53" s="68" t="s">
        <v>6</v>
      </c>
      <c r="F53" s="68" t="s">
        <v>7</v>
      </c>
      <c r="G53" s="68" t="s">
        <v>8</v>
      </c>
      <c r="H53" s="68" t="s">
        <v>9</v>
      </c>
      <c r="I53" s="69" t="s">
        <v>10</v>
      </c>
      <c r="J53" s="31" t="s">
        <v>2</v>
      </c>
      <c r="K53" s="37" t="s">
        <v>3</v>
      </c>
      <c r="L53" s="38"/>
      <c r="M53" s="34"/>
      <c r="N53" s="35"/>
    </row>
    <row r="54" spans="1:14" hidden="1" outlineLevel="2" x14ac:dyDescent="0.2">
      <c r="A54" s="39" t="s">
        <v>40</v>
      </c>
      <c r="B54" s="70" t="s">
        <v>102</v>
      </c>
      <c r="C54" s="40"/>
      <c r="D54" s="41"/>
      <c r="E54" s="41">
        <f t="shared" ref="E54:E57" si="15">C54*D54</f>
        <v>0</v>
      </c>
      <c r="F54" s="41"/>
      <c r="G54" s="41">
        <f t="shared" ref="G54:G57" si="16">E54*F54</f>
        <v>0</v>
      </c>
      <c r="H54" s="41"/>
      <c r="I54" s="42">
        <f t="shared" ref="I54:I57" si="17">G54*H54</f>
        <v>0</v>
      </c>
      <c r="J54" s="31"/>
      <c r="K54" s="43"/>
      <c r="L54" s="44"/>
      <c r="M54" s="34"/>
      <c r="N54" s="35"/>
    </row>
    <row r="55" spans="1:14" ht="15" hidden="1" customHeight="1" outlineLevel="2" x14ac:dyDescent="0.2">
      <c r="A55" s="45"/>
      <c r="B55" s="46"/>
      <c r="C55" s="47"/>
      <c r="D55" s="48"/>
      <c r="E55" s="48">
        <f t="shared" si="15"/>
        <v>0</v>
      </c>
      <c r="F55" s="48"/>
      <c r="G55" s="48">
        <f t="shared" si="16"/>
        <v>0</v>
      </c>
      <c r="H55" s="48"/>
      <c r="I55" s="30">
        <f t="shared" si="17"/>
        <v>0</v>
      </c>
      <c r="J55" s="31"/>
      <c r="K55" s="43"/>
      <c r="L55" s="44"/>
      <c r="M55" s="34"/>
      <c r="N55" s="35"/>
    </row>
    <row r="56" spans="1:14" ht="15" hidden="1" customHeight="1" outlineLevel="2" x14ac:dyDescent="0.2">
      <c r="A56" s="45"/>
      <c r="B56" s="24"/>
      <c r="C56" s="49"/>
      <c r="D56" s="48"/>
      <c r="E56" s="48">
        <f t="shared" si="15"/>
        <v>0</v>
      </c>
      <c r="F56" s="50"/>
      <c r="G56" s="48">
        <f t="shared" si="16"/>
        <v>0</v>
      </c>
      <c r="H56" s="48"/>
      <c r="I56" s="30">
        <f t="shared" si="17"/>
        <v>0</v>
      </c>
      <c r="J56" s="31"/>
      <c r="K56" s="43"/>
      <c r="L56" s="44"/>
      <c r="M56" s="34"/>
      <c r="N56" s="35"/>
    </row>
    <row r="57" spans="1:14" ht="15" hidden="1" customHeight="1" outlineLevel="2" x14ac:dyDescent="0.2">
      <c r="A57" s="45"/>
      <c r="B57" s="23"/>
      <c r="C57" s="49">
        <v>1</v>
      </c>
      <c r="D57" s="48"/>
      <c r="E57" s="48">
        <f t="shared" si="15"/>
        <v>0</v>
      </c>
      <c r="F57" s="50"/>
      <c r="G57" s="48">
        <f t="shared" si="16"/>
        <v>0</v>
      </c>
      <c r="H57" s="48"/>
      <c r="I57" s="30">
        <f t="shared" si="17"/>
        <v>0</v>
      </c>
      <c r="J57" s="31"/>
      <c r="K57" s="43"/>
      <c r="L57" s="44"/>
      <c r="M57" s="34"/>
      <c r="N57" s="35"/>
    </row>
    <row r="58" spans="1:14" hidden="1" outlineLevel="2" x14ac:dyDescent="0.2">
      <c r="A58" s="51"/>
      <c r="B58" s="52"/>
      <c r="C58" s="47"/>
      <c r="D58" s="48"/>
      <c r="E58" s="48">
        <f>C58*D58</f>
        <v>0</v>
      </c>
      <c r="F58" s="48"/>
      <c r="G58" s="48">
        <f>E58*F58</f>
        <v>0</v>
      </c>
      <c r="H58" s="48"/>
      <c r="I58" s="30">
        <f>G58*H58</f>
        <v>0</v>
      </c>
      <c r="J58" s="31"/>
      <c r="K58" s="43"/>
      <c r="L58" s="44"/>
      <c r="M58" s="34"/>
      <c r="N58" s="35"/>
    </row>
    <row r="59" spans="1:14" hidden="1" outlineLevel="2" x14ac:dyDescent="0.2">
      <c r="A59" s="53"/>
      <c r="B59" s="54"/>
      <c r="C59" s="40"/>
      <c r="D59" s="41"/>
      <c r="E59" s="41">
        <f>C59*D59</f>
        <v>0</v>
      </c>
      <c r="F59" s="41"/>
      <c r="G59" s="41">
        <f>E59*F59</f>
        <v>0</v>
      </c>
      <c r="H59" s="41"/>
      <c r="I59" s="42">
        <f>G59*H59</f>
        <v>0</v>
      </c>
      <c r="J59" s="31"/>
      <c r="K59" s="43"/>
      <c r="L59" s="44"/>
      <c r="M59" s="34"/>
      <c r="N59" s="35"/>
    </row>
    <row r="60" spans="1:14" outlineLevel="1" collapsed="1" x14ac:dyDescent="0.2">
      <c r="A60" s="55" t="str">
        <f>IF(A54="","",A54)</f>
        <v>1.1.6</v>
      </c>
      <c r="B60" s="56" t="str">
        <f>B54</f>
        <v>Moyens de levage</v>
      </c>
      <c r="C60" s="60">
        <f>SUM(C53:C59)</f>
        <v>1</v>
      </c>
      <c r="D60" s="61"/>
      <c r="E60" s="62">
        <f>SUM(E53:E59)</f>
        <v>0</v>
      </c>
      <c r="F60" s="61"/>
      <c r="G60" s="63">
        <f>SUM(G53:G59)</f>
        <v>0</v>
      </c>
      <c r="H60" s="61"/>
      <c r="I60" s="64">
        <f>SUM(I53:I59)</f>
        <v>0</v>
      </c>
      <c r="J60" s="31" t="s">
        <v>101</v>
      </c>
      <c r="K60" s="57">
        <v>1</v>
      </c>
      <c r="L60" s="58"/>
      <c r="M60" s="34"/>
      <c r="N60" s="35"/>
    </row>
    <row r="61" spans="1:14" outlineLevel="1" x14ac:dyDescent="0.2">
      <c r="A61" s="55"/>
      <c r="B61" s="56"/>
      <c r="C61" s="26"/>
      <c r="D61" s="27"/>
      <c r="E61" s="28"/>
      <c r="F61" s="27"/>
      <c r="G61" s="29"/>
      <c r="H61" s="27"/>
      <c r="I61" s="30"/>
      <c r="J61" s="31"/>
      <c r="K61" s="57"/>
      <c r="L61" s="58"/>
      <c r="M61" s="34"/>
      <c r="N61" s="35"/>
    </row>
    <row r="62" spans="1:14" hidden="1" outlineLevel="2" x14ac:dyDescent="0.2">
      <c r="A62" s="65" t="s">
        <v>0</v>
      </c>
      <c r="B62" s="66" t="s">
        <v>1</v>
      </c>
      <c r="C62" s="67" t="s">
        <v>4</v>
      </c>
      <c r="D62" s="68" t="s">
        <v>5</v>
      </c>
      <c r="E62" s="68" t="s">
        <v>6</v>
      </c>
      <c r="F62" s="68" t="s">
        <v>7</v>
      </c>
      <c r="G62" s="68" t="s">
        <v>8</v>
      </c>
      <c r="H62" s="68" t="s">
        <v>9</v>
      </c>
      <c r="I62" s="69" t="s">
        <v>10</v>
      </c>
      <c r="J62" s="31" t="s">
        <v>2</v>
      </c>
      <c r="K62" s="37" t="s">
        <v>3</v>
      </c>
      <c r="L62" s="38"/>
      <c r="M62" s="34"/>
      <c r="N62" s="35"/>
    </row>
    <row r="63" spans="1:14" hidden="1" outlineLevel="2" x14ac:dyDescent="0.2">
      <c r="A63" s="39" t="s">
        <v>41</v>
      </c>
      <c r="B63" s="70" t="s">
        <v>25</v>
      </c>
      <c r="C63" s="40"/>
      <c r="D63" s="41"/>
      <c r="E63" s="41">
        <f t="shared" ref="E63:E66" si="18">C63*D63</f>
        <v>0</v>
      </c>
      <c r="F63" s="41"/>
      <c r="G63" s="41">
        <f t="shared" ref="G63:G66" si="19">E63*F63</f>
        <v>0</v>
      </c>
      <c r="H63" s="41"/>
      <c r="I63" s="42">
        <f t="shared" ref="I63:I66" si="20">G63*H63</f>
        <v>0</v>
      </c>
      <c r="J63" s="31"/>
      <c r="K63" s="43"/>
      <c r="L63" s="44"/>
      <c r="M63" s="34"/>
      <c r="N63" s="35"/>
    </row>
    <row r="64" spans="1:14" ht="15" hidden="1" customHeight="1" outlineLevel="2" x14ac:dyDescent="0.2">
      <c r="A64" s="45"/>
      <c r="B64" s="46"/>
      <c r="C64" s="47"/>
      <c r="D64" s="48"/>
      <c r="E64" s="48">
        <f t="shared" si="18"/>
        <v>0</v>
      </c>
      <c r="F64" s="48"/>
      <c r="G64" s="48">
        <f t="shared" si="19"/>
        <v>0</v>
      </c>
      <c r="H64" s="48"/>
      <c r="I64" s="30">
        <f t="shared" si="20"/>
        <v>0</v>
      </c>
      <c r="J64" s="31"/>
      <c r="K64" s="43"/>
      <c r="L64" s="44"/>
      <c r="M64" s="34"/>
      <c r="N64" s="35"/>
    </row>
    <row r="65" spans="1:14" ht="15" hidden="1" customHeight="1" outlineLevel="2" x14ac:dyDescent="0.2">
      <c r="A65" s="45"/>
      <c r="B65" s="24"/>
      <c r="C65" s="49"/>
      <c r="D65" s="48"/>
      <c r="E65" s="48">
        <f t="shared" si="18"/>
        <v>0</v>
      </c>
      <c r="F65" s="50"/>
      <c r="G65" s="48">
        <f t="shared" si="19"/>
        <v>0</v>
      </c>
      <c r="H65" s="48"/>
      <c r="I65" s="30">
        <f t="shared" si="20"/>
        <v>0</v>
      </c>
      <c r="J65" s="31"/>
      <c r="K65" s="43"/>
      <c r="L65" s="44"/>
      <c r="M65" s="34"/>
      <c r="N65" s="35"/>
    </row>
    <row r="66" spans="1:14" ht="15" hidden="1" customHeight="1" outlineLevel="2" x14ac:dyDescent="0.2">
      <c r="A66" s="45"/>
      <c r="B66" s="23"/>
      <c r="C66" s="49">
        <v>1</v>
      </c>
      <c r="D66" s="48"/>
      <c r="E66" s="48">
        <f t="shared" si="18"/>
        <v>0</v>
      </c>
      <c r="F66" s="50"/>
      <c r="G66" s="48">
        <f t="shared" si="19"/>
        <v>0</v>
      </c>
      <c r="H66" s="48"/>
      <c r="I66" s="30">
        <f t="shared" si="20"/>
        <v>0</v>
      </c>
      <c r="J66" s="31"/>
      <c r="K66" s="43"/>
      <c r="L66" s="44"/>
      <c r="M66" s="34"/>
      <c r="N66" s="35"/>
    </row>
    <row r="67" spans="1:14" hidden="1" outlineLevel="2" x14ac:dyDescent="0.2">
      <c r="A67" s="51"/>
      <c r="B67" s="52"/>
      <c r="C67" s="47"/>
      <c r="D67" s="48"/>
      <c r="E67" s="48">
        <f>C67*D67</f>
        <v>0</v>
      </c>
      <c r="F67" s="48"/>
      <c r="G67" s="48">
        <f>E67*F67</f>
        <v>0</v>
      </c>
      <c r="H67" s="48"/>
      <c r="I67" s="30">
        <f>G67*H67</f>
        <v>0</v>
      </c>
      <c r="J67" s="31"/>
      <c r="K67" s="43"/>
      <c r="L67" s="44"/>
      <c r="M67" s="34"/>
      <c r="N67" s="35"/>
    </row>
    <row r="68" spans="1:14" hidden="1" outlineLevel="2" x14ac:dyDescent="0.2">
      <c r="A68" s="53"/>
      <c r="B68" s="54"/>
      <c r="C68" s="40"/>
      <c r="D68" s="41"/>
      <c r="E68" s="41">
        <f>C68*D68</f>
        <v>0</v>
      </c>
      <c r="F68" s="41"/>
      <c r="G68" s="41">
        <f>E68*F68</f>
        <v>0</v>
      </c>
      <c r="H68" s="41"/>
      <c r="I68" s="42">
        <f>G68*H68</f>
        <v>0</v>
      </c>
      <c r="J68" s="31"/>
      <c r="K68" s="43"/>
      <c r="L68" s="44"/>
      <c r="M68" s="34"/>
      <c r="N68" s="35"/>
    </row>
    <row r="69" spans="1:14" outlineLevel="1" collapsed="1" x14ac:dyDescent="0.2">
      <c r="A69" s="55" t="str">
        <f>IF(A63="","",A63)</f>
        <v>1.1.7</v>
      </c>
      <c r="B69" s="56" t="str">
        <f>B63</f>
        <v>Constat d'huissier</v>
      </c>
      <c r="C69" s="60">
        <f>SUM(C62:C68)</f>
        <v>1</v>
      </c>
      <c r="D69" s="61"/>
      <c r="E69" s="62">
        <f>SUM(E62:E68)</f>
        <v>0</v>
      </c>
      <c r="F69" s="61"/>
      <c r="G69" s="63">
        <f>SUM(G62:G68)</f>
        <v>0</v>
      </c>
      <c r="H69" s="61"/>
      <c r="I69" s="64">
        <f>SUM(I62:I68)</f>
        <v>0</v>
      </c>
      <c r="J69" s="31" t="str">
        <f>IF(I69&gt;0,"m3",IF(G69&gt;0,"m2",IF(E69&gt;0,"ml","Ens")))</f>
        <v>Ens</v>
      </c>
      <c r="K69" s="57" t="str">
        <f>IF(I69&gt;0,FIXED(I69,2),IF(G69&gt;0,FIXED(G69,2),IF(E69&gt;0,FIXED(E69,2),FIXED(C69,2))))</f>
        <v>1,00</v>
      </c>
      <c r="L69" s="58"/>
      <c r="M69" s="34"/>
      <c r="N69" s="35"/>
    </row>
    <row r="70" spans="1:14" outlineLevel="1" x14ac:dyDescent="0.2">
      <c r="A70" s="55"/>
      <c r="B70" s="56"/>
      <c r="C70" s="76"/>
      <c r="D70" s="66"/>
      <c r="E70" s="77"/>
      <c r="F70" s="66"/>
      <c r="G70" s="78"/>
      <c r="H70" s="66"/>
      <c r="I70" s="79"/>
      <c r="J70" s="31"/>
      <c r="K70" s="57"/>
      <c r="L70" s="58"/>
      <c r="M70" s="34"/>
      <c r="N70" s="35"/>
    </row>
    <row r="71" spans="1:14" hidden="1" outlineLevel="2" x14ac:dyDescent="0.2">
      <c r="A71" s="65" t="s">
        <v>0</v>
      </c>
      <c r="B71" s="66" t="s">
        <v>1</v>
      </c>
      <c r="C71" s="67" t="s">
        <v>4</v>
      </c>
      <c r="D71" s="68" t="s">
        <v>5</v>
      </c>
      <c r="E71" s="68" t="s">
        <v>6</v>
      </c>
      <c r="F71" s="68" t="s">
        <v>7</v>
      </c>
      <c r="G71" s="68" t="s">
        <v>8</v>
      </c>
      <c r="H71" s="68" t="s">
        <v>9</v>
      </c>
      <c r="I71" s="69" t="s">
        <v>10</v>
      </c>
      <c r="J71" s="31" t="s">
        <v>2</v>
      </c>
      <c r="K71" s="37" t="s">
        <v>3</v>
      </c>
      <c r="L71" s="38"/>
      <c r="M71" s="34"/>
      <c r="N71" s="35"/>
    </row>
    <row r="72" spans="1:14" ht="51" hidden="1" outlineLevel="2" x14ac:dyDescent="0.2">
      <c r="A72" s="39" t="s">
        <v>43</v>
      </c>
      <c r="B72" s="70" t="s">
        <v>46</v>
      </c>
      <c r="C72" s="40"/>
      <c r="D72" s="41"/>
      <c r="E72" s="41">
        <f t="shared" ref="E72:E75" si="21">C72*D72</f>
        <v>0</v>
      </c>
      <c r="F72" s="41"/>
      <c r="G72" s="41">
        <f t="shared" ref="G72:G75" si="22">E72*F72</f>
        <v>0</v>
      </c>
      <c r="H72" s="41"/>
      <c r="I72" s="42">
        <f t="shared" ref="I72:I75" si="23">G72*H72</f>
        <v>0</v>
      </c>
      <c r="J72" s="31"/>
      <c r="K72" s="43"/>
      <c r="L72" s="44"/>
      <c r="M72" s="34"/>
      <c r="N72" s="35"/>
    </row>
    <row r="73" spans="1:14" ht="15" hidden="1" customHeight="1" outlineLevel="2" x14ac:dyDescent="0.2">
      <c r="A73" s="45"/>
      <c r="B73" s="46"/>
      <c r="C73" s="47"/>
      <c r="D73" s="48"/>
      <c r="E73" s="48">
        <f t="shared" si="21"/>
        <v>0</v>
      </c>
      <c r="F73" s="48"/>
      <c r="G73" s="48">
        <f t="shared" si="22"/>
        <v>0</v>
      </c>
      <c r="H73" s="48"/>
      <c r="I73" s="30">
        <f t="shared" si="23"/>
        <v>0</v>
      </c>
      <c r="J73" s="31"/>
      <c r="K73" s="43"/>
      <c r="L73" s="44"/>
      <c r="M73" s="34"/>
      <c r="N73" s="35"/>
    </row>
    <row r="74" spans="1:14" ht="15" hidden="1" customHeight="1" outlineLevel="2" x14ac:dyDescent="0.2">
      <c r="A74" s="45"/>
      <c r="B74" s="24"/>
      <c r="C74" s="49"/>
      <c r="D74" s="48"/>
      <c r="E74" s="48">
        <f t="shared" si="21"/>
        <v>0</v>
      </c>
      <c r="F74" s="50"/>
      <c r="G74" s="48">
        <f t="shared" si="22"/>
        <v>0</v>
      </c>
      <c r="H74" s="48"/>
      <c r="I74" s="30">
        <f t="shared" si="23"/>
        <v>0</v>
      </c>
      <c r="J74" s="31"/>
      <c r="K74" s="43"/>
      <c r="L74" s="44"/>
      <c r="M74" s="34"/>
      <c r="N74" s="35"/>
    </row>
    <row r="75" spans="1:14" ht="15" hidden="1" customHeight="1" outlineLevel="2" x14ac:dyDescent="0.2">
      <c r="A75" s="45"/>
      <c r="B75" s="23"/>
      <c r="C75" s="49">
        <v>1</v>
      </c>
      <c r="D75" s="48"/>
      <c r="E75" s="48">
        <f t="shared" si="21"/>
        <v>0</v>
      </c>
      <c r="F75" s="50"/>
      <c r="G75" s="48">
        <f t="shared" si="22"/>
        <v>0</v>
      </c>
      <c r="H75" s="48"/>
      <c r="I75" s="30">
        <f t="shared" si="23"/>
        <v>0</v>
      </c>
      <c r="J75" s="31"/>
      <c r="K75" s="43"/>
      <c r="L75" s="44"/>
      <c r="M75" s="34"/>
      <c r="N75" s="35"/>
    </row>
    <row r="76" spans="1:14" hidden="1" outlineLevel="2" x14ac:dyDescent="0.2">
      <c r="A76" s="51"/>
      <c r="B76" s="52"/>
      <c r="C76" s="47"/>
      <c r="D76" s="48"/>
      <c r="E76" s="48">
        <f>C76*D76</f>
        <v>0</v>
      </c>
      <c r="F76" s="48"/>
      <c r="G76" s="48">
        <f>E76*F76</f>
        <v>0</v>
      </c>
      <c r="H76" s="48"/>
      <c r="I76" s="30">
        <f>G76*H76</f>
        <v>0</v>
      </c>
      <c r="J76" s="31"/>
      <c r="K76" s="43"/>
      <c r="L76" s="44"/>
      <c r="M76" s="34"/>
      <c r="N76" s="35"/>
    </row>
    <row r="77" spans="1:14" hidden="1" outlineLevel="2" x14ac:dyDescent="0.2">
      <c r="A77" s="53"/>
      <c r="B77" s="54"/>
      <c r="C77" s="40"/>
      <c r="D77" s="41"/>
      <c r="E77" s="41">
        <f>C77*D77</f>
        <v>0</v>
      </c>
      <c r="F77" s="41"/>
      <c r="G77" s="41">
        <f>E77*F77</f>
        <v>0</v>
      </c>
      <c r="H77" s="41"/>
      <c r="I77" s="42">
        <f>G77*H77</f>
        <v>0</v>
      </c>
      <c r="J77" s="31"/>
      <c r="K77" s="43"/>
      <c r="L77" s="44"/>
      <c r="M77" s="34"/>
      <c r="N77" s="35"/>
    </row>
    <row r="78" spans="1:14" ht="51" outlineLevel="1" collapsed="1" x14ac:dyDescent="0.2">
      <c r="A78" s="55" t="str">
        <f>IF(A72="","",A72)</f>
        <v>1.1.8</v>
      </c>
      <c r="B78" s="56" t="str">
        <f>B72</f>
        <v>Fourniture, la mise en place, et l’entretien des dispositifs communs de sécurité (Gardes corps, protection des trémies, platelages, tunnels de protection, ,,,)</v>
      </c>
      <c r="C78" s="60">
        <f>SUM(C71:C77)</f>
        <v>1</v>
      </c>
      <c r="D78" s="61"/>
      <c r="E78" s="62">
        <f>SUM(E71:E77)</f>
        <v>0</v>
      </c>
      <c r="F78" s="61"/>
      <c r="G78" s="63">
        <f>SUM(G71:G77)</f>
        <v>0</v>
      </c>
      <c r="H78" s="61"/>
      <c r="I78" s="64">
        <f>SUM(I71:I77)</f>
        <v>0</v>
      </c>
      <c r="J78" s="31" t="str">
        <f>IF(I78&gt;0,"m3",IF(G78&gt;0,"m2",IF(E78&gt;0,"ml","Ens")))</f>
        <v>Ens</v>
      </c>
      <c r="K78" s="57" t="str">
        <f>IF(I78&gt;0,FIXED(I78,2),IF(G78&gt;0,FIXED(G78,2),IF(E78&gt;0,FIXED(E78,2),FIXED(C78,2))))</f>
        <v>1,00</v>
      </c>
      <c r="L78" s="58"/>
      <c r="M78" s="34"/>
      <c r="N78" s="35"/>
    </row>
    <row r="79" spans="1:14" outlineLevel="1" x14ac:dyDescent="0.2">
      <c r="A79" s="55"/>
      <c r="B79" s="56"/>
      <c r="C79" s="26"/>
      <c r="D79" s="27"/>
      <c r="E79" s="28"/>
      <c r="F79" s="27"/>
      <c r="G79" s="29"/>
      <c r="H79" s="27"/>
      <c r="I79" s="30"/>
      <c r="J79" s="31"/>
      <c r="K79" s="57"/>
      <c r="L79" s="58"/>
      <c r="M79" s="34"/>
      <c r="N79" s="35"/>
    </row>
    <row r="80" spans="1:14" hidden="1" outlineLevel="2" x14ac:dyDescent="0.2">
      <c r="A80" s="65" t="s">
        <v>0</v>
      </c>
      <c r="B80" s="66" t="s">
        <v>1</v>
      </c>
      <c r="C80" s="67" t="s">
        <v>4</v>
      </c>
      <c r="D80" s="68" t="s">
        <v>5</v>
      </c>
      <c r="E80" s="68" t="s">
        <v>6</v>
      </c>
      <c r="F80" s="68" t="s">
        <v>7</v>
      </c>
      <c r="G80" s="68" t="s">
        <v>8</v>
      </c>
      <c r="H80" s="68" t="s">
        <v>9</v>
      </c>
      <c r="I80" s="69" t="s">
        <v>10</v>
      </c>
      <c r="J80" s="31" t="s">
        <v>2</v>
      </c>
      <c r="K80" s="37" t="s">
        <v>3</v>
      </c>
      <c r="L80" s="38"/>
      <c r="M80" s="34"/>
      <c r="N80" s="35"/>
    </row>
    <row r="81" spans="1:14" ht="38.25" hidden="1" outlineLevel="2" x14ac:dyDescent="0.2">
      <c r="A81" s="39" t="s">
        <v>44</v>
      </c>
      <c r="B81" s="70" t="s">
        <v>47</v>
      </c>
      <c r="C81" s="40"/>
      <c r="D81" s="41"/>
      <c r="E81" s="41">
        <f t="shared" ref="E81:E84" si="24">C81*D81</f>
        <v>0</v>
      </c>
      <c r="F81" s="41"/>
      <c r="G81" s="41">
        <f t="shared" ref="G81:G84" si="25">E81*F81</f>
        <v>0</v>
      </c>
      <c r="H81" s="41"/>
      <c r="I81" s="42">
        <f t="shared" ref="I81:I84" si="26">G81*H81</f>
        <v>0</v>
      </c>
      <c r="J81" s="31"/>
      <c r="K81" s="43"/>
      <c r="L81" s="44"/>
      <c r="M81" s="34"/>
      <c r="N81" s="35"/>
    </row>
    <row r="82" spans="1:14" ht="15" hidden="1" customHeight="1" outlineLevel="2" x14ac:dyDescent="0.2">
      <c r="A82" s="45"/>
      <c r="B82" s="46"/>
      <c r="C82" s="47"/>
      <c r="D82" s="48"/>
      <c r="E82" s="48">
        <f t="shared" si="24"/>
        <v>0</v>
      </c>
      <c r="F82" s="48"/>
      <c r="G82" s="48">
        <f t="shared" si="25"/>
        <v>0</v>
      </c>
      <c r="H82" s="48"/>
      <c r="I82" s="30">
        <f t="shared" si="26"/>
        <v>0</v>
      </c>
      <c r="J82" s="31"/>
      <c r="K82" s="43"/>
      <c r="L82" s="44"/>
      <c r="M82" s="34"/>
      <c r="N82" s="35"/>
    </row>
    <row r="83" spans="1:14" ht="15" hidden="1" customHeight="1" outlineLevel="2" x14ac:dyDescent="0.2">
      <c r="A83" s="45"/>
      <c r="B83" s="24"/>
      <c r="C83" s="49"/>
      <c r="D83" s="48"/>
      <c r="E83" s="48">
        <f t="shared" si="24"/>
        <v>0</v>
      </c>
      <c r="F83" s="50"/>
      <c r="G83" s="48">
        <f t="shared" si="25"/>
        <v>0</v>
      </c>
      <c r="H83" s="48"/>
      <c r="I83" s="30">
        <f t="shared" si="26"/>
        <v>0</v>
      </c>
      <c r="J83" s="31"/>
      <c r="K83" s="43"/>
      <c r="L83" s="44"/>
      <c r="M83" s="34"/>
      <c r="N83" s="35"/>
    </row>
    <row r="84" spans="1:14" ht="15" hidden="1" customHeight="1" outlineLevel="2" x14ac:dyDescent="0.2">
      <c r="A84" s="45"/>
      <c r="B84" s="23"/>
      <c r="C84" s="49">
        <v>1</v>
      </c>
      <c r="D84" s="48"/>
      <c r="E84" s="48">
        <f t="shared" si="24"/>
        <v>0</v>
      </c>
      <c r="F84" s="50"/>
      <c r="G84" s="48">
        <f t="shared" si="25"/>
        <v>0</v>
      </c>
      <c r="H84" s="48"/>
      <c r="I84" s="30">
        <f t="shared" si="26"/>
        <v>0</v>
      </c>
      <c r="J84" s="31"/>
      <c r="K84" s="43"/>
      <c r="L84" s="44"/>
      <c r="M84" s="34"/>
      <c r="N84" s="35"/>
    </row>
    <row r="85" spans="1:14" hidden="1" outlineLevel="2" x14ac:dyDescent="0.2">
      <c r="A85" s="51"/>
      <c r="B85" s="52"/>
      <c r="C85" s="47"/>
      <c r="D85" s="48"/>
      <c r="E85" s="48">
        <f>C85*D85</f>
        <v>0</v>
      </c>
      <c r="F85" s="48"/>
      <c r="G85" s="48">
        <f>E85*F85</f>
        <v>0</v>
      </c>
      <c r="H85" s="48"/>
      <c r="I85" s="30">
        <f>G85*H85</f>
        <v>0</v>
      </c>
      <c r="J85" s="31"/>
      <c r="K85" s="43"/>
      <c r="L85" s="44"/>
      <c r="M85" s="34"/>
      <c r="N85" s="35"/>
    </row>
    <row r="86" spans="1:14" hidden="1" outlineLevel="2" x14ac:dyDescent="0.2">
      <c r="A86" s="53"/>
      <c r="B86" s="54"/>
      <c r="C86" s="40"/>
      <c r="D86" s="41"/>
      <c r="E86" s="41">
        <f>C86*D86</f>
        <v>0</v>
      </c>
      <c r="F86" s="41"/>
      <c r="G86" s="41">
        <f>E86*F86</f>
        <v>0</v>
      </c>
      <c r="H86" s="41"/>
      <c r="I86" s="42">
        <f>G86*H86</f>
        <v>0</v>
      </c>
      <c r="J86" s="31"/>
      <c r="K86" s="43"/>
      <c r="L86" s="44"/>
      <c r="M86" s="34"/>
      <c r="N86" s="35"/>
    </row>
    <row r="87" spans="1:14" ht="38.25" outlineLevel="1" collapsed="1" x14ac:dyDescent="0.2">
      <c r="A87" s="55" t="str">
        <f>IF(A81="","",A81)</f>
        <v>1.1.9</v>
      </c>
      <c r="B87" s="56" t="str">
        <f>B81</f>
        <v>Plan beton armé chantier, détails armatures, préfabrication, notes de calculs, dossier DOE</v>
      </c>
      <c r="C87" s="60">
        <f>SUM(C80:C86)</f>
        <v>1</v>
      </c>
      <c r="D87" s="61"/>
      <c r="E87" s="62">
        <f>SUM(E80:E86)</f>
        <v>0</v>
      </c>
      <c r="F87" s="61"/>
      <c r="G87" s="63">
        <f>SUM(G80:G86)</f>
        <v>0</v>
      </c>
      <c r="H87" s="61"/>
      <c r="I87" s="64">
        <f>SUM(I80:I86)</f>
        <v>0</v>
      </c>
      <c r="J87" s="31" t="str">
        <f>IF(I87&gt;0,"m3",IF(G87&gt;0,"m2",IF(E87&gt;0,"ml","Ens")))</f>
        <v>Ens</v>
      </c>
      <c r="K87" s="57" t="str">
        <f>IF(I87&gt;0,FIXED(I87,2),IF(G87&gt;0,FIXED(G87,2),IF(E87&gt;0,FIXED(E87,2),FIXED(C87,2))))</f>
        <v>1,00</v>
      </c>
      <c r="L87" s="58"/>
      <c r="M87" s="34"/>
      <c r="N87" s="35"/>
    </row>
    <row r="88" spans="1:14" outlineLevel="1" x14ac:dyDescent="0.2">
      <c r="A88" s="55"/>
      <c r="B88" s="56"/>
      <c r="C88" s="76"/>
      <c r="D88" s="66"/>
      <c r="E88" s="77"/>
      <c r="F88" s="66"/>
      <c r="G88" s="78"/>
      <c r="H88" s="66"/>
      <c r="I88" s="79"/>
      <c r="J88" s="31"/>
      <c r="K88" s="57"/>
      <c r="L88" s="58"/>
      <c r="M88" s="34"/>
      <c r="N88" s="35"/>
    </row>
    <row r="89" spans="1:14" hidden="1" outlineLevel="2" x14ac:dyDescent="0.2">
      <c r="A89" s="65" t="s">
        <v>0</v>
      </c>
      <c r="B89" s="66" t="s">
        <v>1</v>
      </c>
      <c r="C89" s="67" t="s">
        <v>4</v>
      </c>
      <c r="D89" s="68" t="s">
        <v>5</v>
      </c>
      <c r="E89" s="68" t="s">
        <v>6</v>
      </c>
      <c r="F89" s="68" t="s">
        <v>7</v>
      </c>
      <c r="G89" s="68" t="s">
        <v>8</v>
      </c>
      <c r="H89" s="68" t="s">
        <v>9</v>
      </c>
      <c r="I89" s="69" t="s">
        <v>10</v>
      </c>
      <c r="J89" s="31" t="s">
        <v>2</v>
      </c>
      <c r="K89" s="37" t="s">
        <v>3</v>
      </c>
      <c r="L89" s="38"/>
      <c r="M89" s="34"/>
      <c r="N89" s="35"/>
    </row>
    <row r="90" spans="1:14" hidden="1" outlineLevel="2" x14ac:dyDescent="0.2">
      <c r="A90" s="39" t="s">
        <v>45</v>
      </c>
      <c r="B90" s="70" t="s">
        <v>48</v>
      </c>
      <c r="C90" s="40"/>
      <c r="D90" s="41"/>
      <c r="E90" s="41">
        <f t="shared" ref="E90:E93" si="27">C90*D90</f>
        <v>0</v>
      </c>
      <c r="F90" s="41"/>
      <c r="G90" s="41">
        <f t="shared" ref="G90:G93" si="28">E90*F90</f>
        <v>0</v>
      </c>
      <c r="H90" s="41"/>
      <c r="I90" s="42">
        <f t="shared" ref="I90:I93" si="29">G90*H90</f>
        <v>0</v>
      </c>
      <c r="J90" s="31"/>
      <c r="K90" s="43"/>
      <c r="L90" s="44"/>
      <c r="M90" s="34"/>
      <c r="N90" s="35"/>
    </row>
    <row r="91" spans="1:14" ht="15" hidden="1" customHeight="1" outlineLevel="2" x14ac:dyDescent="0.2">
      <c r="A91" s="45"/>
      <c r="B91" s="46"/>
      <c r="C91" s="47"/>
      <c r="D91" s="48"/>
      <c r="E91" s="48">
        <f t="shared" si="27"/>
        <v>0</v>
      </c>
      <c r="F91" s="48"/>
      <c r="G91" s="48">
        <f t="shared" si="28"/>
        <v>0</v>
      </c>
      <c r="H91" s="48"/>
      <c r="I91" s="30">
        <f t="shared" si="29"/>
        <v>0</v>
      </c>
      <c r="J91" s="31"/>
      <c r="K91" s="43"/>
      <c r="L91" s="44"/>
      <c r="M91" s="34"/>
      <c r="N91" s="35"/>
    </row>
    <row r="92" spans="1:14" ht="15" hidden="1" customHeight="1" outlineLevel="2" x14ac:dyDescent="0.2">
      <c r="A92" s="45"/>
      <c r="B92" s="24"/>
      <c r="C92" s="49"/>
      <c r="D92" s="48"/>
      <c r="E92" s="48">
        <f t="shared" si="27"/>
        <v>0</v>
      </c>
      <c r="F92" s="50"/>
      <c r="G92" s="48">
        <f t="shared" si="28"/>
        <v>0</v>
      </c>
      <c r="H92" s="48"/>
      <c r="I92" s="30">
        <f t="shared" si="29"/>
        <v>0</v>
      </c>
      <c r="J92" s="31"/>
      <c r="K92" s="43"/>
      <c r="L92" s="44"/>
      <c r="M92" s="34"/>
      <c r="N92" s="35"/>
    </row>
    <row r="93" spans="1:14" ht="15" hidden="1" customHeight="1" outlineLevel="2" x14ac:dyDescent="0.2">
      <c r="A93" s="45"/>
      <c r="B93" s="23"/>
      <c r="C93" s="49">
        <v>1</v>
      </c>
      <c r="D93" s="48"/>
      <c r="E93" s="48">
        <f t="shared" si="27"/>
        <v>0</v>
      </c>
      <c r="F93" s="50"/>
      <c r="G93" s="48">
        <f t="shared" si="28"/>
        <v>0</v>
      </c>
      <c r="H93" s="48"/>
      <c r="I93" s="30">
        <f t="shared" si="29"/>
        <v>0</v>
      </c>
      <c r="J93" s="31"/>
      <c r="K93" s="43"/>
      <c r="L93" s="44"/>
      <c r="M93" s="34"/>
      <c r="N93" s="35"/>
    </row>
    <row r="94" spans="1:14" hidden="1" outlineLevel="2" x14ac:dyDescent="0.2">
      <c r="A94" s="51"/>
      <c r="B94" s="52"/>
      <c r="C94" s="47"/>
      <c r="D94" s="48"/>
      <c r="E94" s="48">
        <f>C94*D94</f>
        <v>0</v>
      </c>
      <c r="F94" s="48"/>
      <c r="G94" s="48">
        <f>E94*F94</f>
        <v>0</v>
      </c>
      <c r="H94" s="48"/>
      <c r="I94" s="30">
        <f>G94*H94</f>
        <v>0</v>
      </c>
      <c r="J94" s="31"/>
      <c r="K94" s="43"/>
      <c r="L94" s="44"/>
      <c r="M94" s="34"/>
      <c r="N94" s="35"/>
    </row>
    <row r="95" spans="1:14" hidden="1" outlineLevel="2" x14ac:dyDescent="0.2">
      <c r="A95" s="53"/>
      <c r="B95" s="54"/>
      <c r="C95" s="40"/>
      <c r="D95" s="41"/>
      <c r="E95" s="41">
        <f>C95*D95</f>
        <v>0</v>
      </c>
      <c r="F95" s="41"/>
      <c r="G95" s="41">
        <f>E95*F95</f>
        <v>0</v>
      </c>
      <c r="H95" s="41"/>
      <c r="I95" s="42">
        <f>G95*H95</f>
        <v>0</v>
      </c>
      <c r="J95" s="31"/>
      <c r="K95" s="43"/>
      <c r="L95" s="44"/>
      <c r="M95" s="34"/>
      <c r="N95" s="35"/>
    </row>
    <row r="96" spans="1:14" outlineLevel="1" collapsed="1" x14ac:dyDescent="0.2">
      <c r="A96" s="55" t="str">
        <f>IF(A90="","",A90)</f>
        <v>1.1.10</v>
      </c>
      <c r="B96" s="56" t="str">
        <f>B90</f>
        <v xml:space="preserve">Compte prorata </v>
      </c>
      <c r="C96" s="60">
        <f>SUM(C89:C95)</f>
        <v>1</v>
      </c>
      <c r="D96" s="61"/>
      <c r="E96" s="62">
        <f>SUM(E89:E95)</f>
        <v>0</v>
      </c>
      <c r="F96" s="61"/>
      <c r="G96" s="63">
        <f>SUM(G89:G95)</f>
        <v>0</v>
      </c>
      <c r="H96" s="61"/>
      <c r="I96" s="64">
        <f>SUM(I89:I95)</f>
        <v>0</v>
      </c>
      <c r="J96" s="31" t="str">
        <f>IF(I96&gt;0,"m3",IF(G96&gt;0,"m2",IF(E96&gt;0,"ml","Ens")))</f>
        <v>Ens</v>
      </c>
      <c r="K96" s="57" t="str">
        <f>IF(I96&gt;0,FIXED(I96,2),IF(G96&gt;0,FIXED(G96,2),IF(E96&gt;0,FIXED(E96,2),FIXED(C96,2))))</f>
        <v>1,00</v>
      </c>
      <c r="L96" s="58"/>
      <c r="M96" s="34"/>
      <c r="N96" s="35"/>
    </row>
    <row r="97" spans="1:16" outlineLevel="1" x14ac:dyDescent="0.2">
      <c r="A97" s="55"/>
      <c r="B97" s="56"/>
      <c r="C97" s="26"/>
      <c r="D97" s="27"/>
      <c r="E97" s="28"/>
      <c r="F97" s="27"/>
      <c r="G97" s="29"/>
      <c r="H97" s="27"/>
      <c r="I97" s="30"/>
      <c r="J97" s="31"/>
      <c r="K97" s="57"/>
      <c r="L97" s="58"/>
      <c r="M97" s="34"/>
      <c r="N97" s="35"/>
    </row>
    <row r="98" spans="1:16" outlineLevel="1" x14ac:dyDescent="0.2">
      <c r="A98" s="55"/>
      <c r="B98" s="56"/>
      <c r="C98" s="26"/>
      <c r="D98" s="27"/>
      <c r="E98" s="28"/>
      <c r="F98" s="27"/>
      <c r="G98" s="29"/>
      <c r="H98" s="27"/>
      <c r="I98" s="30"/>
      <c r="J98" s="31"/>
      <c r="K98" s="57"/>
      <c r="L98" s="58"/>
      <c r="M98" s="34"/>
      <c r="N98" s="35"/>
    </row>
    <row r="99" spans="1:16" outlineLevel="1" x14ac:dyDescent="0.2">
      <c r="A99" s="73" t="s">
        <v>49</v>
      </c>
      <c r="B99" s="74" t="s">
        <v>50</v>
      </c>
      <c r="C99" s="26"/>
      <c r="D99" s="27"/>
      <c r="E99" s="28"/>
      <c r="F99" s="27"/>
      <c r="G99" s="29"/>
      <c r="H99" s="27"/>
      <c r="I99" s="30"/>
      <c r="J99" s="31"/>
      <c r="K99" s="32"/>
      <c r="L99" s="33"/>
      <c r="M99" s="34"/>
      <c r="N99" s="35"/>
    </row>
    <row r="100" spans="1:16" outlineLevel="1" x14ac:dyDescent="0.2">
      <c r="A100" s="55"/>
      <c r="B100" s="56"/>
      <c r="C100" s="26"/>
      <c r="D100" s="27"/>
      <c r="E100" s="28"/>
      <c r="F100" s="27"/>
      <c r="G100" s="29"/>
      <c r="H100" s="27"/>
      <c r="I100" s="30"/>
      <c r="J100" s="31"/>
      <c r="K100" s="57"/>
      <c r="L100" s="58"/>
      <c r="M100" s="34"/>
      <c r="N100" s="35"/>
    </row>
    <row r="101" spans="1:16" outlineLevel="1" x14ac:dyDescent="0.2">
      <c r="A101" s="82" t="s">
        <v>51</v>
      </c>
      <c r="B101" s="85" t="s">
        <v>104</v>
      </c>
      <c r="C101" s="26"/>
      <c r="D101" s="27"/>
      <c r="E101" s="28"/>
      <c r="F101" s="27"/>
      <c r="G101" s="29"/>
      <c r="H101" s="27"/>
      <c r="I101" s="30"/>
      <c r="J101" s="31"/>
      <c r="K101" s="32"/>
      <c r="L101" s="33"/>
      <c r="M101" s="34"/>
      <c r="N101" s="35"/>
      <c r="P101" s="113"/>
    </row>
    <row r="102" spans="1:16" outlineLevel="1" x14ac:dyDescent="0.2">
      <c r="A102" s="55"/>
      <c r="B102" s="56"/>
      <c r="C102" s="26"/>
      <c r="D102" s="27"/>
      <c r="E102" s="28"/>
      <c r="F102" s="27"/>
      <c r="G102" s="29"/>
      <c r="H102" s="27"/>
      <c r="I102" s="30"/>
      <c r="J102" s="31"/>
      <c r="K102" s="57"/>
      <c r="L102" s="58"/>
      <c r="M102" s="34"/>
      <c r="N102" s="35"/>
    </row>
    <row r="103" spans="1:16" hidden="1" outlineLevel="2" x14ac:dyDescent="0.2">
      <c r="A103" s="65" t="s">
        <v>0</v>
      </c>
      <c r="B103" s="66" t="s">
        <v>1</v>
      </c>
      <c r="C103" s="67" t="s">
        <v>4</v>
      </c>
      <c r="D103" s="68" t="s">
        <v>5</v>
      </c>
      <c r="E103" s="68" t="s">
        <v>6</v>
      </c>
      <c r="F103" s="68" t="s">
        <v>7</v>
      </c>
      <c r="G103" s="68" t="s">
        <v>8</v>
      </c>
      <c r="H103" s="68" t="s">
        <v>9</v>
      </c>
      <c r="I103" s="69" t="s">
        <v>10</v>
      </c>
      <c r="J103" s="31" t="s">
        <v>2</v>
      </c>
      <c r="K103" s="37" t="s">
        <v>3</v>
      </c>
      <c r="L103" s="38"/>
      <c r="M103" s="34"/>
      <c r="N103" s="35"/>
    </row>
    <row r="104" spans="1:16" hidden="1" outlineLevel="2" x14ac:dyDescent="0.2">
      <c r="A104" s="39" t="s">
        <v>53</v>
      </c>
      <c r="B104" s="80" t="s">
        <v>117</v>
      </c>
      <c r="C104" s="40"/>
      <c r="D104" s="41"/>
      <c r="E104" s="41">
        <f t="shared" ref="E104:E106" si="30">C104*D104</f>
        <v>0</v>
      </c>
      <c r="F104" s="41"/>
      <c r="G104" s="41">
        <f t="shared" ref="G104" si="31">E104*F104</f>
        <v>0</v>
      </c>
      <c r="H104" s="41"/>
      <c r="I104" s="42">
        <f t="shared" ref="I104:I105" si="32">G104*H104</f>
        <v>0</v>
      </c>
      <c r="J104" s="31"/>
      <c r="K104" s="43"/>
      <c r="L104" s="44"/>
      <c r="M104" s="34"/>
      <c r="N104" s="35"/>
    </row>
    <row r="105" spans="1:16" ht="15" hidden="1" customHeight="1" outlineLevel="2" x14ac:dyDescent="0.2">
      <c r="A105" s="45"/>
      <c r="B105" s="105"/>
      <c r="C105" s="47">
        <v>1</v>
      </c>
      <c r="D105" s="48"/>
      <c r="E105" s="48">
        <f t="shared" si="30"/>
        <v>0</v>
      </c>
      <c r="F105" s="48"/>
      <c r="G105" s="48"/>
      <c r="H105" s="48"/>
      <c r="I105" s="30">
        <f t="shared" si="32"/>
        <v>0</v>
      </c>
      <c r="J105" s="31"/>
      <c r="K105" s="43"/>
      <c r="L105" s="44"/>
      <c r="M105" s="34"/>
      <c r="N105" s="35"/>
    </row>
    <row r="106" spans="1:16" ht="15" hidden="1" customHeight="1" outlineLevel="2" x14ac:dyDescent="0.2">
      <c r="A106" s="45"/>
      <c r="B106" s="106"/>
      <c r="C106" s="47"/>
      <c r="D106" s="48"/>
      <c r="E106" s="48">
        <f t="shared" si="30"/>
        <v>0</v>
      </c>
      <c r="F106" s="50"/>
      <c r="G106" s="48"/>
      <c r="H106" s="48"/>
      <c r="I106" s="30"/>
      <c r="J106" s="31"/>
      <c r="K106" s="43"/>
      <c r="L106" s="44"/>
      <c r="M106" s="34"/>
      <c r="N106" s="35"/>
    </row>
    <row r="107" spans="1:16" hidden="1" outlineLevel="2" x14ac:dyDescent="0.2">
      <c r="A107" s="51"/>
      <c r="B107" s="105"/>
      <c r="C107" s="47"/>
      <c r="D107" s="48"/>
      <c r="E107" s="48">
        <f>C107*D107</f>
        <v>0</v>
      </c>
      <c r="F107" s="48"/>
      <c r="G107" s="48"/>
      <c r="H107" s="48"/>
      <c r="I107" s="30">
        <f>G107*H107</f>
        <v>0</v>
      </c>
      <c r="J107" s="31"/>
      <c r="K107" s="43"/>
      <c r="L107" s="44"/>
      <c r="M107" s="34"/>
      <c r="N107" s="35"/>
    </row>
    <row r="108" spans="1:16" hidden="1" outlineLevel="2" x14ac:dyDescent="0.2">
      <c r="A108" s="53"/>
      <c r="B108" s="107"/>
      <c r="C108" s="40"/>
      <c r="D108" s="41"/>
      <c r="E108" s="41">
        <f>C108*D108</f>
        <v>0</v>
      </c>
      <c r="F108" s="41"/>
      <c r="G108" s="41"/>
      <c r="H108" s="41"/>
      <c r="I108" s="42">
        <f>G108*H108</f>
        <v>0</v>
      </c>
      <c r="J108" s="31"/>
      <c r="K108" s="43"/>
      <c r="L108" s="44"/>
      <c r="M108" s="34"/>
      <c r="N108" s="35"/>
    </row>
    <row r="109" spans="1:16" outlineLevel="1" collapsed="1" x14ac:dyDescent="0.2">
      <c r="A109" s="55" t="str">
        <f>A104</f>
        <v>1.2.1.1</v>
      </c>
      <c r="B109" s="56" t="str">
        <f>B104</f>
        <v>Consignation des réseaux</v>
      </c>
      <c r="C109" s="60">
        <f>SUM(C103:C108)</f>
        <v>1</v>
      </c>
      <c r="D109" s="61"/>
      <c r="E109" s="62">
        <f>SUM(E103:E108)</f>
        <v>0</v>
      </c>
      <c r="F109" s="61"/>
      <c r="G109" s="63">
        <f>SUM(G103:G108)</f>
        <v>0</v>
      </c>
      <c r="H109" s="61"/>
      <c r="I109" s="64">
        <f>SUM(I103:I108)</f>
        <v>0</v>
      </c>
      <c r="J109" s="31" t="str">
        <f>IF(I109&gt;0,"m3",IF(G109&gt;0,"m2",IF(E109&gt;0,"ml","Ens")))</f>
        <v>Ens</v>
      </c>
      <c r="K109" s="57" t="str">
        <f>IF(I109&gt;0,FIXED(I109,2),IF(G109&gt;0,FIXED(G109,2),IF(E109&gt;0,FIXED(E109,2),FIXED(C109,2))))</f>
        <v>1,00</v>
      </c>
      <c r="L109" s="58"/>
      <c r="M109" s="34"/>
      <c r="N109" s="35"/>
    </row>
    <row r="110" spans="1:16" outlineLevel="1" x14ac:dyDescent="0.2">
      <c r="A110" s="55"/>
      <c r="B110" s="56"/>
      <c r="C110" s="26"/>
      <c r="D110" s="27"/>
      <c r="E110" s="28"/>
      <c r="F110" s="27"/>
      <c r="G110" s="29"/>
      <c r="H110" s="27"/>
      <c r="I110" s="30"/>
      <c r="J110" s="31"/>
      <c r="K110" s="57"/>
      <c r="L110" s="58"/>
      <c r="M110" s="34"/>
      <c r="N110" s="35"/>
    </row>
    <row r="111" spans="1:16" hidden="1" outlineLevel="2" x14ac:dyDescent="0.2">
      <c r="A111" s="65" t="s">
        <v>0</v>
      </c>
      <c r="B111" s="66" t="s">
        <v>1</v>
      </c>
      <c r="C111" s="67" t="s">
        <v>4</v>
      </c>
      <c r="D111" s="68" t="s">
        <v>5</v>
      </c>
      <c r="E111" s="68" t="s">
        <v>6</v>
      </c>
      <c r="F111" s="68" t="s">
        <v>7</v>
      </c>
      <c r="G111" s="68" t="s">
        <v>8</v>
      </c>
      <c r="H111" s="68" t="s">
        <v>9</v>
      </c>
      <c r="I111" s="69" t="s">
        <v>10</v>
      </c>
      <c r="J111" s="31" t="s">
        <v>2</v>
      </c>
      <c r="K111" s="37" t="s">
        <v>3</v>
      </c>
      <c r="L111" s="38"/>
      <c r="M111" s="34"/>
      <c r="N111" s="35"/>
    </row>
    <row r="112" spans="1:16" ht="25.5" hidden="1" outlineLevel="2" x14ac:dyDescent="0.2">
      <c r="A112" s="39" t="s">
        <v>55</v>
      </c>
      <c r="B112" s="80" t="s">
        <v>113</v>
      </c>
      <c r="C112" s="40"/>
      <c r="D112" s="41"/>
      <c r="E112" s="41">
        <f t="shared" ref="E112:E114" si="33">C112*D112</f>
        <v>0</v>
      </c>
      <c r="F112" s="41"/>
      <c r="G112" s="41">
        <f t="shared" ref="G112" si="34">E112*F112</f>
        <v>0</v>
      </c>
      <c r="H112" s="41"/>
      <c r="I112" s="42">
        <f t="shared" ref="I112:I113" si="35">G112*H112</f>
        <v>0</v>
      </c>
      <c r="J112" s="31"/>
      <c r="K112" s="43"/>
      <c r="L112" s="44"/>
      <c r="M112" s="34"/>
      <c r="N112" s="35"/>
    </row>
    <row r="113" spans="1:14" ht="15" hidden="1" customHeight="1" outlineLevel="2" x14ac:dyDescent="0.2">
      <c r="A113" s="45"/>
      <c r="B113" s="105" t="s">
        <v>106</v>
      </c>
      <c r="C113" s="47"/>
      <c r="D113" s="48"/>
      <c r="E113" s="48">
        <f t="shared" si="33"/>
        <v>0</v>
      </c>
      <c r="F113" s="48"/>
      <c r="G113" s="48">
        <v>35</v>
      </c>
      <c r="H113" s="48"/>
      <c r="I113" s="30">
        <f t="shared" si="35"/>
        <v>0</v>
      </c>
      <c r="J113" s="31"/>
      <c r="K113" s="43"/>
      <c r="L113" s="44"/>
      <c r="M113" s="34"/>
      <c r="N113" s="35"/>
    </row>
    <row r="114" spans="1:14" ht="15" hidden="1" customHeight="1" outlineLevel="2" x14ac:dyDescent="0.2">
      <c r="A114" s="45"/>
      <c r="B114" s="106" t="s">
        <v>114</v>
      </c>
      <c r="C114" s="47"/>
      <c r="D114" s="48"/>
      <c r="E114" s="48">
        <f t="shared" si="33"/>
        <v>0</v>
      </c>
      <c r="F114" s="50"/>
      <c r="G114" s="48">
        <v>13.3</v>
      </c>
      <c r="H114" s="48"/>
      <c r="I114" s="30"/>
      <c r="J114" s="31"/>
      <c r="K114" s="43"/>
      <c r="L114" s="44"/>
      <c r="M114" s="34"/>
      <c r="N114" s="35"/>
    </row>
    <row r="115" spans="1:14" hidden="1" outlineLevel="2" x14ac:dyDescent="0.2">
      <c r="A115" s="51"/>
      <c r="B115" s="105"/>
      <c r="C115" s="47"/>
      <c r="D115" s="48"/>
      <c r="E115" s="48">
        <f>C115*D115</f>
        <v>0</v>
      </c>
      <c r="F115" s="48"/>
      <c r="G115" s="48"/>
      <c r="H115" s="48"/>
      <c r="I115" s="30">
        <f>G115*H115</f>
        <v>0</v>
      </c>
      <c r="J115" s="31"/>
      <c r="K115" s="43"/>
      <c r="L115" s="44"/>
      <c r="M115" s="34"/>
      <c r="N115" s="35"/>
    </row>
    <row r="116" spans="1:14" hidden="1" outlineLevel="2" x14ac:dyDescent="0.2">
      <c r="A116" s="53"/>
      <c r="B116" s="107"/>
      <c r="C116" s="40"/>
      <c r="D116" s="41"/>
      <c r="E116" s="41">
        <f>C116*D116</f>
        <v>0</v>
      </c>
      <c r="F116" s="41"/>
      <c r="G116" s="41"/>
      <c r="H116" s="41"/>
      <c r="I116" s="42">
        <f>G116*H116</f>
        <v>0</v>
      </c>
      <c r="J116" s="31"/>
      <c r="K116" s="43"/>
      <c r="L116" s="44"/>
      <c r="M116" s="34"/>
      <c r="N116" s="35"/>
    </row>
    <row r="117" spans="1:14" ht="25.5" outlineLevel="1" collapsed="1" x14ac:dyDescent="0.2">
      <c r="A117" s="55" t="str">
        <f>A112</f>
        <v>1.2.1.2</v>
      </c>
      <c r="B117" s="56" t="str">
        <f>B112</f>
        <v>Dépose et évacuation des plafonds métals et plafond local rangement</v>
      </c>
      <c r="C117" s="60">
        <f>SUM(C111:C116)</f>
        <v>0</v>
      </c>
      <c r="D117" s="61"/>
      <c r="E117" s="62">
        <f>SUM(E111:E116)</f>
        <v>0</v>
      </c>
      <c r="F117" s="61"/>
      <c r="G117" s="63">
        <f>SUM(G111:G116)</f>
        <v>48.3</v>
      </c>
      <c r="H117" s="61"/>
      <c r="I117" s="64">
        <f>SUM(I111:I116)</f>
        <v>0</v>
      </c>
      <c r="J117" s="31" t="str">
        <f>IF(I117&gt;0,"m3",IF(G117&gt;0,"m2",IF(E117&gt;0,"ml","U")))</f>
        <v>m2</v>
      </c>
      <c r="K117" s="57" t="str">
        <f>IF(I117&gt;0,FIXED(I117,2),IF(G117&gt;0,FIXED(G117,2),IF(E117&gt;0,FIXED(E117,2),FIXED(C117,2))))</f>
        <v>48,30</v>
      </c>
      <c r="L117" s="58"/>
      <c r="M117" s="34"/>
      <c r="N117" s="35"/>
    </row>
    <row r="118" spans="1:14" outlineLevel="1" x14ac:dyDescent="0.2">
      <c r="A118" s="55"/>
      <c r="B118" s="56"/>
      <c r="C118" s="26"/>
      <c r="D118" s="27"/>
      <c r="E118" s="28"/>
      <c r="F118" s="27"/>
      <c r="G118" s="29"/>
      <c r="H118" s="27"/>
      <c r="I118" s="30"/>
      <c r="J118" s="31"/>
      <c r="K118" s="57"/>
      <c r="L118" s="58"/>
      <c r="M118" s="34"/>
      <c r="N118" s="35"/>
    </row>
    <row r="119" spans="1:14" hidden="1" outlineLevel="2" x14ac:dyDescent="0.2">
      <c r="A119" s="65" t="s">
        <v>0</v>
      </c>
      <c r="B119" s="66" t="s">
        <v>1</v>
      </c>
      <c r="C119" s="67" t="s">
        <v>4</v>
      </c>
      <c r="D119" s="68" t="s">
        <v>5</v>
      </c>
      <c r="E119" s="68" t="s">
        <v>6</v>
      </c>
      <c r="F119" s="68" t="s">
        <v>7</v>
      </c>
      <c r="G119" s="68" t="s">
        <v>8</v>
      </c>
      <c r="H119" s="68" t="s">
        <v>9</v>
      </c>
      <c r="I119" s="69" t="s">
        <v>10</v>
      </c>
      <c r="J119" s="31" t="s">
        <v>2</v>
      </c>
      <c r="K119" s="37" t="s">
        <v>3</v>
      </c>
      <c r="L119" s="38"/>
      <c r="M119" s="34"/>
      <c r="N119" s="35"/>
    </row>
    <row r="120" spans="1:14" ht="25.5" hidden="1" outlineLevel="2" x14ac:dyDescent="0.2">
      <c r="A120" s="39" t="s">
        <v>56</v>
      </c>
      <c r="B120" s="80" t="s">
        <v>110</v>
      </c>
      <c r="C120" s="40"/>
      <c r="D120" s="41"/>
      <c r="E120" s="41">
        <f t="shared" ref="E120:E122" si="36">C120*D120</f>
        <v>0</v>
      </c>
      <c r="F120" s="41"/>
      <c r="G120" s="41">
        <f t="shared" ref="G120" si="37">E120*F120</f>
        <v>0</v>
      </c>
      <c r="H120" s="41"/>
      <c r="I120" s="42">
        <f t="shared" ref="I120:I121" si="38">G120*H120</f>
        <v>0</v>
      </c>
      <c r="J120" s="31"/>
      <c r="K120" s="43"/>
      <c r="L120" s="44"/>
      <c r="M120" s="34"/>
      <c r="N120" s="35"/>
    </row>
    <row r="121" spans="1:14" ht="15" hidden="1" customHeight="1" outlineLevel="2" x14ac:dyDescent="0.2">
      <c r="A121" s="45"/>
      <c r="B121" s="105"/>
      <c r="C121" s="47"/>
      <c r="D121" s="48"/>
      <c r="E121" s="48">
        <f t="shared" si="36"/>
        <v>0</v>
      </c>
      <c r="F121" s="48"/>
      <c r="G121" s="48">
        <v>190</v>
      </c>
      <c r="H121" s="48"/>
      <c r="I121" s="30">
        <f t="shared" si="38"/>
        <v>0</v>
      </c>
      <c r="J121" s="31"/>
      <c r="K121" s="43"/>
      <c r="L121" s="44"/>
      <c r="M121" s="34"/>
      <c r="N121" s="35"/>
    </row>
    <row r="122" spans="1:14" ht="15" hidden="1" customHeight="1" outlineLevel="2" x14ac:dyDescent="0.2">
      <c r="A122" s="45"/>
      <c r="B122" s="106"/>
      <c r="C122" s="47"/>
      <c r="D122" s="48"/>
      <c r="E122" s="48">
        <f t="shared" si="36"/>
        <v>0</v>
      </c>
      <c r="F122" s="50"/>
      <c r="G122" s="48"/>
      <c r="H122" s="48"/>
      <c r="I122" s="30"/>
      <c r="J122" s="31"/>
      <c r="K122" s="43"/>
      <c r="L122" s="44"/>
      <c r="M122" s="34"/>
      <c r="N122" s="35"/>
    </row>
    <row r="123" spans="1:14" hidden="1" outlineLevel="2" x14ac:dyDescent="0.2">
      <c r="A123" s="51"/>
      <c r="B123" s="105"/>
      <c r="C123" s="47"/>
      <c r="D123" s="48"/>
      <c r="E123" s="48">
        <f>C123*D123</f>
        <v>0</v>
      </c>
      <c r="F123" s="48"/>
      <c r="G123" s="48"/>
      <c r="H123" s="48"/>
      <c r="I123" s="30">
        <f>G123*H123</f>
        <v>0</v>
      </c>
      <c r="J123" s="31"/>
      <c r="K123" s="43"/>
      <c r="L123" s="44"/>
      <c r="M123" s="34"/>
      <c r="N123" s="35"/>
    </row>
    <row r="124" spans="1:14" hidden="1" outlineLevel="2" x14ac:dyDescent="0.2">
      <c r="A124" s="53"/>
      <c r="B124" s="107"/>
      <c r="C124" s="40"/>
      <c r="D124" s="41"/>
      <c r="E124" s="41">
        <f>C124*D124</f>
        <v>0</v>
      </c>
      <c r="F124" s="41"/>
      <c r="G124" s="41"/>
      <c r="H124" s="41"/>
      <c r="I124" s="42">
        <f>G124*H124</f>
        <v>0</v>
      </c>
      <c r="J124" s="31"/>
      <c r="K124" s="43"/>
      <c r="L124" s="44"/>
      <c r="M124" s="34"/>
      <c r="N124" s="35"/>
    </row>
    <row r="125" spans="1:14" ht="25.5" outlineLevel="1" collapsed="1" x14ac:dyDescent="0.2">
      <c r="A125" s="55" t="str">
        <f>A120</f>
        <v>1.2.1.3</v>
      </c>
      <c r="B125" s="56" t="str">
        <f>B120</f>
        <v>Dépose bardage pignon compris nacelle et evacuation</v>
      </c>
      <c r="C125" s="60">
        <f>SUM(C119:C124)</f>
        <v>0</v>
      </c>
      <c r="D125" s="61"/>
      <c r="E125" s="62">
        <f>SUM(E119:E124)</f>
        <v>0</v>
      </c>
      <c r="F125" s="61"/>
      <c r="G125" s="63">
        <f>SUM(G119:G124)</f>
        <v>190</v>
      </c>
      <c r="H125" s="61"/>
      <c r="I125" s="64">
        <f>SUM(I119:I124)</f>
        <v>0</v>
      </c>
      <c r="J125" s="31" t="str">
        <f>IF(I125&gt;0,"m3",IF(G125&gt;0,"m2",IF(E125&gt;0,"ml","U")))</f>
        <v>m2</v>
      </c>
      <c r="K125" s="57" t="str">
        <f>IF(I125&gt;0,FIXED(I125,2),IF(G125&gt;0,FIXED(G125,2),IF(E125&gt;0,FIXED(E125,2),FIXED(C125,2))))</f>
        <v>190,00</v>
      </c>
      <c r="L125" s="58"/>
      <c r="M125" s="34"/>
      <c r="N125" s="35"/>
    </row>
    <row r="126" spans="1:14" outlineLevel="1" x14ac:dyDescent="0.2">
      <c r="A126" s="55"/>
      <c r="B126" s="56"/>
      <c r="C126" s="26"/>
      <c r="D126" s="27"/>
      <c r="E126" s="28"/>
      <c r="F126" s="27"/>
      <c r="G126" s="29"/>
      <c r="H126" s="27"/>
      <c r="I126" s="30"/>
      <c r="J126" s="31"/>
      <c r="K126" s="57"/>
      <c r="L126" s="58"/>
      <c r="M126" s="34"/>
      <c r="N126" s="35"/>
    </row>
    <row r="127" spans="1:14" hidden="1" outlineLevel="2" x14ac:dyDescent="0.2">
      <c r="A127" s="65" t="s">
        <v>0</v>
      </c>
      <c r="B127" s="66" t="s">
        <v>1</v>
      </c>
      <c r="C127" s="67" t="s">
        <v>4</v>
      </c>
      <c r="D127" s="68" t="s">
        <v>5</v>
      </c>
      <c r="E127" s="68" t="s">
        <v>6</v>
      </c>
      <c r="F127" s="68" t="s">
        <v>7</v>
      </c>
      <c r="G127" s="68" t="s">
        <v>8</v>
      </c>
      <c r="H127" s="68" t="s">
        <v>9</v>
      </c>
      <c r="I127" s="69" t="s">
        <v>10</v>
      </c>
      <c r="J127" s="31" t="s">
        <v>2</v>
      </c>
      <c r="K127" s="37" t="s">
        <v>3</v>
      </c>
      <c r="L127" s="38"/>
      <c r="M127" s="34"/>
      <c r="N127" s="35"/>
    </row>
    <row r="128" spans="1:14" hidden="1" outlineLevel="2" x14ac:dyDescent="0.2">
      <c r="A128" s="39" t="s">
        <v>57</v>
      </c>
      <c r="B128" s="80" t="s">
        <v>111</v>
      </c>
      <c r="C128" s="40"/>
      <c r="D128" s="41"/>
      <c r="E128" s="41">
        <f t="shared" ref="E128:E130" si="39">C128*D128</f>
        <v>0</v>
      </c>
      <c r="F128" s="41"/>
      <c r="G128" s="41">
        <f t="shared" ref="G128" si="40">E128*F128</f>
        <v>0</v>
      </c>
      <c r="H128" s="41"/>
      <c r="I128" s="42">
        <f t="shared" ref="I128" si="41">G128*H128</f>
        <v>0</v>
      </c>
      <c r="J128" s="31"/>
      <c r="K128" s="43"/>
      <c r="L128" s="44"/>
      <c r="M128" s="34"/>
      <c r="N128" s="35"/>
    </row>
    <row r="129" spans="1:16" ht="15" hidden="1" customHeight="1" outlineLevel="2" x14ac:dyDescent="0.2">
      <c r="A129" s="45"/>
      <c r="B129" s="105"/>
      <c r="C129" s="47"/>
      <c r="D129" s="48"/>
      <c r="E129" s="48">
        <v>22</v>
      </c>
      <c r="F129" s="48"/>
      <c r="G129" s="48">
        <f>H129*E129</f>
        <v>55</v>
      </c>
      <c r="H129" s="48">
        <v>2.5</v>
      </c>
      <c r="I129" s="30"/>
      <c r="J129" s="31"/>
      <c r="K129" s="43"/>
      <c r="L129" s="44"/>
      <c r="M129" s="34"/>
      <c r="N129" s="35"/>
    </row>
    <row r="130" spans="1:16" ht="15" hidden="1" customHeight="1" outlineLevel="2" x14ac:dyDescent="0.2">
      <c r="A130" s="45"/>
      <c r="B130" s="106"/>
      <c r="C130" s="47"/>
      <c r="D130" s="48"/>
      <c r="E130" s="48">
        <f t="shared" si="39"/>
        <v>0</v>
      </c>
      <c r="F130" s="50"/>
      <c r="G130" s="48"/>
      <c r="H130" s="48"/>
      <c r="I130" s="30"/>
      <c r="J130" s="31"/>
      <c r="K130" s="43"/>
      <c r="L130" s="44"/>
      <c r="M130" s="34"/>
      <c r="N130" s="35"/>
    </row>
    <row r="131" spans="1:16" hidden="1" outlineLevel="2" x14ac:dyDescent="0.2">
      <c r="A131" s="51"/>
      <c r="B131" s="105"/>
      <c r="C131" s="47"/>
      <c r="D131" s="48"/>
      <c r="E131" s="48">
        <f>C131*D131</f>
        <v>0</v>
      </c>
      <c r="F131" s="48"/>
      <c r="G131" s="48"/>
      <c r="H131" s="48"/>
      <c r="I131" s="30">
        <f>G131*H131</f>
        <v>0</v>
      </c>
      <c r="J131" s="31"/>
      <c r="K131" s="43"/>
      <c r="L131" s="44"/>
      <c r="M131" s="34"/>
      <c r="N131" s="35"/>
    </row>
    <row r="132" spans="1:16" hidden="1" outlineLevel="2" x14ac:dyDescent="0.2">
      <c r="A132" s="53"/>
      <c r="B132" s="107"/>
      <c r="C132" s="40"/>
      <c r="D132" s="41"/>
      <c r="E132" s="41">
        <f>C132*D132</f>
        <v>0</v>
      </c>
      <c r="F132" s="41"/>
      <c r="G132" s="41"/>
      <c r="H132" s="41"/>
      <c r="I132" s="42">
        <f>G132*H132</f>
        <v>0</v>
      </c>
      <c r="J132" s="31"/>
      <c r="K132" s="43"/>
      <c r="L132" s="44"/>
      <c r="M132" s="34"/>
      <c r="N132" s="35"/>
    </row>
    <row r="133" spans="1:16" outlineLevel="1" collapsed="1" x14ac:dyDescent="0.2">
      <c r="A133" s="55" t="str">
        <f>A128</f>
        <v>1.2.1.4</v>
      </c>
      <c r="B133" s="56" t="str">
        <f>B128</f>
        <v xml:space="preserve">Dépose du mur pignon maçonné </v>
      </c>
      <c r="C133" s="60">
        <f>SUM(C127:C132)</f>
        <v>0</v>
      </c>
      <c r="D133" s="61"/>
      <c r="E133" s="62">
        <f>SUM(E127:E132)</f>
        <v>22</v>
      </c>
      <c r="F133" s="61"/>
      <c r="G133" s="63">
        <f>SUM(G127:G132)</f>
        <v>55</v>
      </c>
      <c r="H133" s="61"/>
      <c r="I133" s="64">
        <f>SUM(I127:I132)</f>
        <v>0</v>
      </c>
      <c r="J133" s="31" t="str">
        <f>IF(I133&gt;0,"m3",IF(G133&gt;0,"m2",IF(E133&gt;0,"ml","U")))</f>
        <v>m2</v>
      </c>
      <c r="K133" s="57" t="str">
        <f>IF(I133&gt;0,FIXED(I133,2),IF(G133&gt;0,FIXED(G133,2),IF(E133&gt;0,FIXED(E133,2),FIXED(C133,2))))</f>
        <v>55,00</v>
      </c>
      <c r="L133" s="58"/>
      <c r="M133" s="34"/>
      <c r="N133" s="35"/>
    </row>
    <row r="134" spans="1:16" outlineLevel="1" x14ac:dyDescent="0.2">
      <c r="A134" s="55"/>
      <c r="B134" s="56"/>
      <c r="C134" s="26"/>
      <c r="D134" s="27"/>
      <c r="E134" s="28"/>
      <c r="F134" s="27"/>
      <c r="G134" s="29"/>
      <c r="H134" s="27"/>
      <c r="I134" s="30"/>
      <c r="J134" s="31"/>
      <c r="K134" s="57"/>
      <c r="L134" s="58"/>
      <c r="M134" s="34"/>
      <c r="N134" s="35"/>
    </row>
    <row r="135" spans="1:16" outlineLevel="1" x14ac:dyDescent="0.2">
      <c r="A135" s="55"/>
      <c r="B135" s="56"/>
      <c r="C135" s="26"/>
      <c r="D135" s="27"/>
      <c r="E135" s="28"/>
      <c r="F135" s="27"/>
      <c r="G135" s="29"/>
      <c r="H135" s="27"/>
      <c r="I135" s="30"/>
      <c r="J135" s="31"/>
      <c r="K135" s="57"/>
      <c r="L135" s="58"/>
      <c r="M135" s="34"/>
      <c r="N135" s="35"/>
    </row>
    <row r="136" spans="1:16" hidden="1" outlineLevel="2" x14ac:dyDescent="0.2">
      <c r="A136" s="65" t="s">
        <v>0</v>
      </c>
      <c r="B136" s="66" t="s">
        <v>1</v>
      </c>
      <c r="C136" s="67" t="s">
        <v>4</v>
      </c>
      <c r="D136" s="68" t="s">
        <v>5</v>
      </c>
      <c r="E136" s="68" t="s">
        <v>6</v>
      </c>
      <c r="F136" s="68" t="s">
        <v>7</v>
      </c>
      <c r="G136" s="68" t="s">
        <v>8</v>
      </c>
      <c r="H136" s="68" t="s">
        <v>9</v>
      </c>
      <c r="I136" s="69" t="s">
        <v>10</v>
      </c>
      <c r="J136" s="31" t="s">
        <v>2</v>
      </c>
      <c r="K136" s="37" t="s">
        <v>3</v>
      </c>
      <c r="L136" s="38"/>
      <c r="M136" s="34"/>
      <c r="N136" s="35"/>
    </row>
    <row r="137" spans="1:16" hidden="1" outlineLevel="2" x14ac:dyDescent="0.2">
      <c r="A137" s="39" t="s">
        <v>135</v>
      </c>
      <c r="B137" s="80" t="s">
        <v>112</v>
      </c>
      <c r="C137" s="40"/>
      <c r="D137" s="41"/>
      <c r="E137" s="41">
        <f t="shared" ref="E137" si="42">C137*D137</f>
        <v>0</v>
      </c>
      <c r="F137" s="41"/>
      <c r="G137" s="41">
        <f t="shared" ref="G137" si="43">E137*F137</f>
        <v>0</v>
      </c>
      <c r="H137" s="41"/>
      <c r="I137" s="42">
        <f t="shared" ref="I137" si="44">G137*H137</f>
        <v>0</v>
      </c>
      <c r="J137" s="31"/>
      <c r="K137" s="43"/>
      <c r="L137" s="44"/>
      <c r="M137" s="34"/>
      <c r="N137" s="35"/>
    </row>
    <row r="138" spans="1:16" ht="15" hidden="1" customHeight="1" outlineLevel="2" x14ac:dyDescent="0.2">
      <c r="A138" s="45"/>
      <c r="B138" s="105"/>
      <c r="C138" s="47"/>
      <c r="D138" s="48"/>
      <c r="E138" s="48">
        <v>8</v>
      </c>
      <c r="F138" s="48"/>
      <c r="G138" s="48">
        <f>H138*E138</f>
        <v>28</v>
      </c>
      <c r="H138" s="48">
        <v>3.5</v>
      </c>
      <c r="I138" s="30"/>
      <c r="J138" s="31"/>
      <c r="K138" s="43"/>
      <c r="L138" s="44"/>
      <c r="M138" s="34"/>
      <c r="N138" s="35"/>
    </row>
    <row r="139" spans="1:16" ht="15" hidden="1" customHeight="1" outlineLevel="2" x14ac:dyDescent="0.2">
      <c r="A139" s="45"/>
      <c r="B139" s="106"/>
      <c r="C139" s="47"/>
      <c r="D139" s="48"/>
      <c r="E139" s="48">
        <f t="shared" ref="E139" si="45">C139*D139</f>
        <v>0</v>
      </c>
      <c r="F139" s="50"/>
      <c r="G139" s="48"/>
      <c r="H139" s="48"/>
      <c r="I139" s="30"/>
      <c r="J139" s="31"/>
      <c r="K139" s="43"/>
      <c r="L139" s="44"/>
      <c r="M139" s="34"/>
      <c r="N139" s="35"/>
    </row>
    <row r="140" spans="1:16" hidden="1" outlineLevel="2" x14ac:dyDescent="0.2">
      <c r="A140" s="51"/>
      <c r="B140" s="105"/>
      <c r="C140" s="47"/>
      <c r="D140" s="48"/>
      <c r="E140" s="48">
        <f>C140*D140</f>
        <v>0</v>
      </c>
      <c r="F140" s="48"/>
      <c r="G140" s="48"/>
      <c r="H140" s="48"/>
      <c r="I140" s="30">
        <f>G140*H140</f>
        <v>0</v>
      </c>
      <c r="J140" s="31"/>
      <c r="K140" s="43"/>
      <c r="L140" s="44"/>
      <c r="M140" s="34"/>
      <c r="N140" s="35"/>
    </row>
    <row r="141" spans="1:16" hidden="1" outlineLevel="2" x14ac:dyDescent="0.2">
      <c r="A141" s="53"/>
      <c r="B141" s="107"/>
      <c r="C141" s="40"/>
      <c r="D141" s="41"/>
      <c r="E141" s="41">
        <f>C141*D141</f>
        <v>0</v>
      </c>
      <c r="F141" s="41"/>
      <c r="G141" s="41"/>
      <c r="H141" s="41"/>
      <c r="I141" s="42">
        <f>G141*H141</f>
        <v>0</v>
      </c>
      <c r="J141" s="31"/>
      <c r="K141" s="43"/>
      <c r="L141" s="44"/>
      <c r="M141" s="34"/>
      <c r="N141" s="35"/>
      <c r="P141"/>
    </row>
    <row r="142" spans="1:16" outlineLevel="1" collapsed="1" x14ac:dyDescent="0.2">
      <c r="A142" s="55" t="str">
        <f>A137</f>
        <v>1.2.1.5</v>
      </c>
      <c r="B142" s="56" t="str">
        <f>B137</f>
        <v>Dépose maçonnerie local rangement</v>
      </c>
      <c r="C142" s="60">
        <f>SUM(C136:C141)</f>
        <v>0</v>
      </c>
      <c r="D142" s="61"/>
      <c r="E142" s="62">
        <f>SUM(E136:E141)</f>
        <v>8</v>
      </c>
      <c r="F142" s="61"/>
      <c r="G142" s="63">
        <f>SUM(G136:G141)</f>
        <v>28</v>
      </c>
      <c r="H142" s="61"/>
      <c r="I142" s="64">
        <f>SUM(I136:I141)</f>
        <v>0</v>
      </c>
      <c r="J142" s="31" t="str">
        <f>IF(I142&gt;0,"m3",IF(G142&gt;0,"m2",IF(E142&gt;0,"ml","U")))</f>
        <v>m2</v>
      </c>
      <c r="K142" s="57" t="str">
        <f>IF(I142&gt;0,FIXED(I142,2),IF(G142&gt;0,FIXED(G142,2),IF(E142&gt;0,FIXED(E142,2),FIXED(C142,2))))</f>
        <v>28,00</v>
      </c>
      <c r="L142" s="58"/>
      <c r="M142" s="34"/>
      <c r="N142" s="35"/>
    </row>
    <row r="143" spans="1:16" outlineLevel="1" x14ac:dyDescent="0.2">
      <c r="A143" s="55"/>
      <c r="B143" s="56"/>
      <c r="C143" s="26"/>
      <c r="D143" s="27"/>
      <c r="E143" s="28"/>
      <c r="F143" s="27"/>
      <c r="G143" s="29"/>
      <c r="H143" s="27"/>
      <c r="I143" s="30"/>
      <c r="J143" s="31"/>
      <c r="K143" s="57"/>
      <c r="L143" s="58"/>
      <c r="M143" s="34"/>
      <c r="N143" s="35"/>
    </row>
    <row r="144" spans="1:16" outlineLevel="1" x14ac:dyDescent="0.2">
      <c r="A144" s="55"/>
      <c r="B144" s="56"/>
      <c r="C144" s="26"/>
      <c r="D144" s="27"/>
      <c r="E144" s="28"/>
      <c r="F144" s="27"/>
      <c r="G144" s="29"/>
      <c r="H144" s="27"/>
      <c r="I144" s="30"/>
      <c r="J144" s="31"/>
      <c r="K144" s="57"/>
      <c r="L144" s="58"/>
      <c r="M144" s="34"/>
      <c r="N144" s="35"/>
    </row>
    <row r="145" spans="1:16" hidden="1" outlineLevel="2" x14ac:dyDescent="0.2">
      <c r="A145" s="65" t="s">
        <v>0</v>
      </c>
      <c r="B145" s="66" t="s">
        <v>1</v>
      </c>
      <c r="C145" s="67" t="s">
        <v>4</v>
      </c>
      <c r="D145" s="68" t="s">
        <v>5</v>
      </c>
      <c r="E145" s="68" t="s">
        <v>6</v>
      </c>
      <c r="F145" s="68" t="s">
        <v>7</v>
      </c>
      <c r="G145" s="68" t="s">
        <v>8</v>
      </c>
      <c r="H145" s="68" t="s">
        <v>9</v>
      </c>
      <c r="I145" s="69" t="s">
        <v>10</v>
      </c>
      <c r="J145" s="31" t="s">
        <v>2</v>
      </c>
      <c r="K145" s="37" t="s">
        <v>3</v>
      </c>
      <c r="L145" s="38"/>
      <c r="M145" s="34"/>
      <c r="N145" s="35"/>
    </row>
    <row r="146" spans="1:16" ht="25.5" hidden="1" outlineLevel="2" x14ac:dyDescent="0.2">
      <c r="A146" s="39" t="s">
        <v>136</v>
      </c>
      <c r="B146" s="80" t="s">
        <v>164</v>
      </c>
      <c r="C146" s="40"/>
      <c r="D146" s="41"/>
      <c r="E146" s="41">
        <f t="shared" ref="E146" si="46">C146*D146</f>
        <v>0</v>
      </c>
      <c r="F146" s="41"/>
      <c r="G146" s="41">
        <f t="shared" ref="G146" si="47">E146*F146</f>
        <v>0</v>
      </c>
      <c r="H146" s="41"/>
      <c r="I146" s="42">
        <f t="shared" ref="I146" si="48">G146*H146</f>
        <v>0</v>
      </c>
      <c r="J146" s="31"/>
      <c r="K146" s="43"/>
      <c r="L146" s="44"/>
      <c r="M146" s="34"/>
      <c r="N146" s="35"/>
    </row>
    <row r="147" spans="1:16" ht="15" hidden="1" customHeight="1" outlineLevel="2" x14ac:dyDescent="0.2">
      <c r="A147" s="45"/>
      <c r="B147" s="105"/>
      <c r="C147" s="47"/>
      <c r="D147" s="48"/>
      <c r="E147" s="48">
        <v>11</v>
      </c>
      <c r="F147" s="48"/>
      <c r="G147" s="48">
        <f>H147*E147</f>
        <v>38.5</v>
      </c>
      <c r="H147" s="48">
        <v>3.5</v>
      </c>
      <c r="I147" s="30"/>
      <c r="J147" s="31"/>
      <c r="K147" s="43"/>
      <c r="L147" s="44"/>
      <c r="M147" s="34"/>
      <c r="N147" s="35"/>
    </row>
    <row r="148" spans="1:16" ht="15" hidden="1" customHeight="1" outlineLevel="2" x14ac:dyDescent="0.2">
      <c r="A148" s="45"/>
      <c r="B148" s="106"/>
      <c r="C148" s="47"/>
      <c r="D148" s="48"/>
      <c r="E148" s="48">
        <f t="shared" ref="E148" si="49">C148*D148</f>
        <v>0</v>
      </c>
      <c r="F148" s="50"/>
      <c r="G148" s="48"/>
      <c r="H148" s="48"/>
      <c r="I148" s="30"/>
      <c r="J148" s="31"/>
      <c r="K148" s="43"/>
      <c r="L148" s="44"/>
      <c r="M148" s="34"/>
      <c r="N148" s="35"/>
    </row>
    <row r="149" spans="1:16" hidden="1" outlineLevel="2" x14ac:dyDescent="0.2">
      <c r="A149" s="51"/>
      <c r="B149" s="105"/>
      <c r="C149" s="47"/>
      <c r="D149" s="48"/>
      <c r="E149" s="48">
        <f>C149*D149</f>
        <v>0</v>
      </c>
      <c r="F149" s="48"/>
      <c r="G149" s="48"/>
      <c r="H149" s="48"/>
      <c r="I149" s="30">
        <f>G149*H149</f>
        <v>0</v>
      </c>
      <c r="J149" s="31"/>
      <c r="K149" s="43"/>
      <c r="L149" s="44"/>
      <c r="M149" s="34"/>
      <c r="N149" s="35"/>
    </row>
    <row r="150" spans="1:16" hidden="1" outlineLevel="2" x14ac:dyDescent="0.2">
      <c r="A150" s="53"/>
      <c r="B150" s="107"/>
      <c r="C150" s="40"/>
      <c r="D150" s="41"/>
      <c r="E150" s="41">
        <f>C150*D150</f>
        <v>0</v>
      </c>
      <c r="F150" s="41"/>
      <c r="G150" s="41"/>
      <c r="H150" s="41"/>
      <c r="I150" s="42">
        <f>G150*H150</f>
        <v>0</v>
      </c>
      <c r="J150" s="31"/>
      <c r="K150" s="43"/>
      <c r="L150" s="44"/>
      <c r="M150" s="34"/>
      <c r="N150" s="35"/>
      <c r="P150"/>
    </row>
    <row r="151" spans="1:16" ht="30.75" customHeight="1" outlineLevel="1" collapsed="1" x14ac:dyDescent="0.2">
      <c r="A151" s="55" t="str">
        <f>A146</f>
        <v>1.2.1.6</v>
      </c>
      <c r="B151" s="56" t="str">
        <f>B146</f>
        <v>Démolition et evacuation des equipements, murs et ossature bois de la buvette</v>
      </c>
      <c r="C151" s="60">
        <f>SUM(C145:C150)</f>
        <v>0</v>
      </c>
      <c r="D151" s="61"/>
      <c r="E151" s="62"/>
      <c r="F151" s="61"/>
      <c r="G151" s="63">
        <f>SUM(G145:G150)</f>
        <v>38.5</v>
      </c>
      <c r="H151" s="61"/>
      <c r="I151" s="64">
        <f>SUM(I145:I150)</f>
        <v>0</v>
      </c>
      <c r="J151" s="31" t="str">
        <f>IF(I151&gt;0,"m3",IF(G151&gt;0,"m2",IF(E151&gt;0,"ml","U")))</f>
        <v>m2</v>
      </c>
      <c r="K151" s="57" t="str">
        <f>IF(I151&gt;0,FIXED(I151,2),IF(G151&gt;0,FIXED(G151,2),IF(E151&gt;0,FIXED(E151,2),FIXED(C151,2))))</f>
        <v>38,50</v>
      </c>
      <c r="L151" s="58"/>
      <c r="M151" s="34"/>
      <c r="N151" s="35"/>
    </row>
    <row r="152" spans="1:16" outlineLevel="1" x14ac:dyDescent="0.2">
      <c r="A152" s="55"/>
      <c r="B152" s="56"/>
      <c r="C152" s="26"/>
      <c r="D152" s="27"/>
      <c r="E152" s="28"/>
      <c r="F152" s="27"/>
      <c r="G152" s="29"/>
      <c r="H152" s="27"/>
      <c r="I152" s="30"/>
      <c r="J152" s="31"/>
      <c r="K152" s="57"/>
      <c r="L152" s="58"/>
      <c r="M152" s="34"/>
      <c r="N152" s="35"/>
    </row>
    <row r="153" spans="1:16" outlineLevel="1" x14ac:dyDescent="0.2">
      <c r="A153" s="55"/>
      <c r="B153" s="56"/>
      <c r="C153" s="26"/>
      <c r="D153" s="27"/>
      <c r="E153" s="28"/>
      <c r="F153" s="27"/>
      <c r="G153" s="29"/>
      <c r="H153" s="27"/>
      <c r="I153" s="30"/>
      <c r="J153" s="31"/>
      <c r="K153" s="57"/>
      <c r="L153" s="58"/>
      <c r="M153" s="34"/>
      <c r="N153" s="35"/>
    </row>
    <row r="154" spans="1:16" hidden="1" outlineLevel="2" x14ac:dyDescent="0.2">
      <c r="A154" s="65" t="s">
        <v>0</v>
      </c>
      <c r="B154" s="66" t="s">
        <v>1</v>
      </c>
      <c r="C154" s="67" t="s">
        <v>4</v>
      </c>
      <c r="D154" s="68" t="s">
        <v>5</v>
      </c>
      <c r="E154" s="68" t="s">
        <v>6</v>
      </c>
      <c r="F154" s="68" t="s">
        <v>7</v>
      </c>
      <c r="G154" s="68" t="s">
        <v>8</v>
      </c>
      <c r="H154" s="68" t="s">
        <v>9</v>
      </c>
      <c r="I154" s="69" t="s">
        <v>10</v>
      </c>
      <c r="J154" s="31" t="s">
        <v>2</v>
      </c>
      <c r="K154" s="37" t="s">
        <v>3</v>
      </c>
      <c r="L154" s="38"/>
      <c r="M154" s="34"/>
      <c r="N154" s="35"/>
    </row>
    <row r="155" spans="1:16" ht="25.5" hidden="1" outlineLevel="2" x14ac:dyDescent="0.2">
      <c r="A155" s="39" t="s">
        <v>160</v>
      </c>
      <c r="B155" s="80" t="s">
        <v>162</v>
      </c>
      <c r="C155" s="40"/>
      <c r="D155" s="41"/>
      <c r="E155" s="41">
        <f t="shared" ref="E155:E157" si="50">C155*D155</f>
        <v>0</v>
      </c>
      <c r="F155" s="41"/>
      <c r="G155" s="41">
        <f t="shared" ref="G155" si="51">E155*F155</f>
        <v>0</v>
      </c>
      <c r="H155" s="41"/>
      <c r="I155" s="42">
        <f t="shared" ref="I155:I156" si="52">G155*H155</f>
        <v>0</v>
      </c>
      <c r="J155" s="31"/>
      <c r="K155" s="43"/>
      <c r="L155" s="44"/>
      <c r="M155" s="34"/>
      <c r="N155" s="35"/>
    </row>
    <row r="156" spans="1:16" ht="15" hidden="1" customHeight="1" outlineLevel="2" x14ac:dyDescent="0.2">
      <c r="A156" s="45"/>
      <c r="B156" s="105" t="s">
        <v>106</v>
      </c>
      <c r="C156" s="47"/>
      <c r="D156" s="48"/>
      <c r="E156" s="48">
        <f t="shared" si="50"/>
        <v>0</v>
      </c>
      <c r="F156" s="48"/>
      <c r="G156" s="48">
        <v>35</v>
      </c>
      <c r="H156" s="48"/>
      <c r="I156" s="30">
        <f t="shared" si="52"/>
        <v>0</v>
      </c>
      <c r="J156" s="31"/>
      <c r="K156" s="43"/>
      <c r="L156" s="44"/>
      <c r="M156" s="34"/>
      <c r="N156" s="35"/>
    </row>
    <row r="157" spans="1:16" ht="15" hidden="1" customHeight="1" outlineLevel="2" x14ac:dyDescent="0.2">
      <c r="A157" s="45"/>
      <c r="B157" s="106" t="s">
        <v>114</v>
      </c>
      <c r="C157" s="47"/>
      <c r="D157" s="48"/>
      <c r="E157" s="48">
        <f t="shared" si="50"/>
        <v>0</v>
      </c>
      <c r="F157" s="50"/>
      <c r="G157" s="48">
        <v>13.3</v>
      </c>
      <c r="H157" s="48"/>
      <c r="I157" s="30"/>
      <c r="J157" s="31"/>
      <c r="K157" s="43"/>
      <c r="L157" s="44"/>
      <c r="M157" s="34"/>
      <c r="N157" s="35"/>
    </row>
    <row r="158" spans="1:16" hidden="1" outlineLevel="2" x14ac:dyDescent="0.2">
      <c r="A158" s="51"/>
      <c r="B158" s="105"/>
      <c r="C158" s="47"/>
      <c r="D158" s="48"/>
      <c r="E158" s="48">
        <v>0</v>
      </c>
      <c r="F158" s="48">
        <v>0</v>
      </c>
      <c r="G158" s="48"/>
      <c r="H158" s="48"/>
      <c r="I158" s="30">
        <f>G158*H158</f>
        <v>0</v>
      </c>
      <c r="J158" s="31"/>
      <c r="K158" s="43"/>
      <c r="L158" s="44"/>
      <c r="M158" s="34"/>
      <c r="N158" s="35"/>
    </row>
    <row r="159" spans="1:16" hidden="1" outlineLevel="2" x14ac:dyDescent="0.2">
      <c r="A159" s="25"/>
      <c r="B159" s="105"/>
      <c r="C159" s="47"/>
      <c r="D159" s="50"/>
      <c r="E159" s="48"/>
      <c r="F159" s="108"/>
      <c r="G159" s="48"/>
      <c r="H159" s="50"/>
      <c r="I159" s="30"/>
      <c r="J159" s="31"/>
      <c r="K159" s="43"/>
      <c r="L159" s="44"/>
      <c r="M159" s="34"/>
      <c r="N159" s="35"/>
    </row>
    <row r="160" spans="1:16" hidden="1" outlineLevel="2" x14ac:dyDescent="0.2">
      <c r="A160" s="51"/>
      <c r="B160" s="105"/>
      <c r="C160" s="47"/>
      <c r="D160" s="48"/>
      <c r="E160" s="48"/>
      <c r="F160" s="48"/>
      <c r="G160" s="48"/>
      <c r="H160" s="48"/>
      <c r="I160" s="30"/>
      <c r="J160" s="31"/>
      <c r="K160" s="43"/>
      <c r="L160" s="44"/>
      <c r="M160" s="34"/>
      <c r="N160" s="35"/>
    </row>
    <row r="161" spans="1:16" ht="25.5" outlineLevel="1" collapsed="1" x14ac:dyDescent="0.2">
      <c r="A161" s="55" t="str">
        <f>A155</f>
        <v>1.2.1.7</v>
      </c>
      <c r="B161" s="56" t="str">
        <f>B155</f>
        <v>Dépose des revêtements de sol existants et preparation ponçage pour recevoir une résine</v>
      </c>
      <c r="C161" s="60">
        <f>SUM(C154:C160)</f>
        <v>0</v>
      </c>
      <c r="D161" s="61"/>
      <c r="E161" s="62">
        <f>SUM(E154:E160)</f>
        <v>0</v>
      </c>
      <c r="F161" s="61"/>
      <c r="G161" s="63">
        <f>SUM(G154:G160)</f>
        <v>48.3</v>
      </c>
      <c r="H161" s="61"/>
      <c r="I161" s="64">
        <f>SUM(I154:I160)</f>
        <v>0</v>
      </c>
      <c r="J161" s="31" t="str">
        <f>IF(I161&gt;0,"m3",IF(G161&gt;0,"m2",IF(E161&gt;0,"ml","U")))</f>
        <v>m2</v>
      </c>
      <c r="K161" s="57" t="str">
        <f>IF(I161&gt;0,FIXED(I161,2),IF(G161&gt;0,FIXED(G161,2),IF(E161&gt;0,FIXED(E161,2),FIXED(C161,2))))</f>
        <v>48,30</v>
      </c>
      <c r="L161" s="58"/>
      <c r="M161" s="34"/>
      <c r="N161" s="35"/>
    </row>
    <row r="162" spans="1:16" outlineLevel="1" x14ac:dyDescent="0.2">
      <c r="A162" s="55"/>
      <c r="B162" s="56"/>
      <c r="C162" s="26"/>
      <c r="D162" s="27"/>
      <c r="E162" s="28"/>
      <c r="F162" s="27"/>
      <c r="G162" s="29"/>
      <c r="H162" s="27"/>
      <c r="I162" s="30"/>
      <c r="J162" s="31"/>
      <c r="K162" s="57"/>
      <c r="L162" s="58"/>
      <c r="M162" s="34"/>
      <c r="N162" s="35"/>
    </row>
    <row r="163" spans="1:16" hidden="1" outlineLevel="2" x14ac:dyDescent="0.2">
      <c r="A163" s="65" t="s">
        <v>0</v>
      </c>
      <c r="B163" s="66" t="s">
        <v>1</v>
      </c>
      <c r="C163" s="67" t="s">
        <v>4</v>
      </c>
      <c r="D163" s="68" t="s">
        <v>5</v>
      </c>
      <c r="E163" s="68" t="s">
        <v>6</v>
      </c>
      <c r="F163" s="68" t="s">
        <v>7</v>
      </c>
      <c r="G163" s="68" t="s">
        <v>8</v>
      </c>
      <c r="H163" s="68" t="s">
        <v>9</v>
      </c>
      <c r="I163" s="69" t="s">
        <v>10</v>
      </c>
      <c r="J163" s="31" t="s">
        <v>2</v>
      </c>
      <c r="K163" s="37" t="s">
        <v>3</v>
      </c>
      <c r="L163" s="38"/>
      <c r="M163" s="34"/>
      <c r="N163" s="35"/>
    </row>
    <row r="164" spans="1:16" ht="25.5" hidden="1" outlineLevel="2" x14ac:dyDescent="0.2">
      <c r="A164" s="39" t="s">
        <v>163</v>
      </c>
      <c r="B164" s="80" t="s">
        <v>161</v>
      </c>
      <c r="C164" s="40"/>
      <c r="D164" s="41"/>
      <c r="E164" s="41">
        <f t="shared" ref="E164" si="53">C164*D164</f>
        <v>0</v>
      </c>
      <c r="F164" s="41"/>
      <c r="G164" s="41">
        <f t="shared" ref="G164" si="54">E164*F164</f>
        <v>0</v>
      </c>
      <c r="H164" s="41"/>
      <c r="I164" s="42">
        <f t="shared" ref="I164:I165" si="55">G164*H164</f>
        <v>0</v>
      </c>
      <c r="J164" s="31"/>
      <c r="K164" s="43"/>
      <c r="L164" s="44"/>
      <c r="M164" s="34"/>
      <c r="N164" s="35"/>
    </row>
    <row r="165" spans="1:16" ht="15" hidden="1" customHeight="1" outlineLevel="2" x14ac:dyDescent="0.2">
      <c r="A165" s="45"/>
      <c r="B165" s="105" t="s">
        <v>106</v>
      </c>
      <c r="C165" s="47"/>
      <c r="D165" s="48"/>
      <c r="E165" s="48">
        <v>15.7</v>
      </c>
      <c r="F165" s="48"/>
      <c r="G165" s="48"/>
      <c r="H165" s="48"/>
      <c r="I165" s="30">
        <f t="shared" si="55"/>
        <v>0</v>
      </c>
      <c r="J165" s="31"/>
      <c r="K165" s="43"/>
      <c r="L165" s="44"/>
      <c r="M165" s="34"/>
      <c r="N165" s="35"/>
    </row>
    <row r="166" spans="1:16" ht="15" hidden="1" customHeight="1" outlineLevel="2" x14ac:dyDescent="0.2">
      <c r="A166" s="45"/>
      <c r="B166" s="106"/>
      <c r="C166" s="47"/>
      <c r="D166" s="48"/>
      <c r="E166" s="48"/>
      <c r="F166" s="50"/>
      <c r="G166" s="48"/>
      <c r="H166" s="48"/>
      <c r="I166" s="30"/>
      <c r="J166" s="31"/>
      <c r="K166" s="43"/>
      <c r="L166" s="44"/>
      <c r="M166" s="34"/>
      <c r="N166" s="35"/>
    </row>
    <row r="167" spans="1:16" hidden="1" outlineLevel="2" x14ac:dyDescent="0.2">
      <c r="A167" s="51"/>
      <c r="B167" s="105"/>
      <c r="C167" s="47"/>
      <c r="D167" s="48"/>
      <c r="E167" s="48">
        <v>0</v>
      </c>
      <c r="F167" s="48">
        <v>0</v>
      </c>
      <c r="G167" s="48"/>
      <c r="H167" s="48"/>
      <c r="I167" s="30">
        <f>G167*H167</f>
        <v>0</v>
      </c>
      <c r="J167" s="31"/>
      <c r="K167" s="43"/>
      <c r="L167" s="44"/>
      <c r="M167" s="34"/>
      <c r="N167" s="35"/>
    </row>
    <row r="168" spans="1:16" hidden="1" outlineLevel="2" x14ac:dyDescent="0.2">
      <c r="A168" s="25"/>
      <c r="B168" s="105"/>
      <c r="C168" s="47"/>
      <c r="D168" s="50"/>
      <c r="E168" s="48"/>
      <c r="F168" s="108"/>
      <c r="G168" s="48"/>
      <c r="H168" s="50"/>
      <c r="I168" s="30"/>
      <c r="J168" s="31"/>
      <c r="K168" s="43"/>
      <c r="L168" s="44"/>
      <c r="M168" s="34"/>
      <c r="N168" s="35"/>
    </row>
    <row r="169" spans="1:16" hidden="1" outlineLevel="2" x14ac:dyDescent="0.2">
      <c r="A169" s="51"/>
      <c r="B169" s="105"/>
      <c r="C169" s="47"/>
      <c r="D169" s="48"/>
      <c r="E169" s="48"/>
      <c r="F169" s="48"/>
      <c r="G169" s="48"/>
      <c r="H169" s="48"/>
      <c r="I169" s="30"/>
      <c r="J169" s="31"/>
      <c r="K169" s="43"/>
      <c r="L169" s="44"/>
      <c r="M169" s="34"/>
      <c r="N169" s="35"/>
    </row>
    <row r="170" spans="1:16" ht="25.5" outlineLevel="1" collapsed="1" x14ac:dyDescent="0.2">
      <c r="A170" s="55" t="str">
        <f>A164</f>
        <v>1.2.1.8</v>
      </c>
      <c r="B170" s="56" t="str">
        <f>B164</f>
        <v>Sciage en sol pour la réalisation des longrines Buvette</v>
      </c>
      <c r="C170" s="60">
        <f>SUM(C163:C169)</f>
        <v>0</v>
      </c>
      <c r="D170" s="61"/>
      <c r="E170" s="62">
        <f>SUM(E163:E169)</f>
        <v>15.7</v>
      </c>
      <c r="F170" s="61"/>
      <c r="G170" s="63">
        <f>SUM(G163:G169)</f>
        <v>0</v>
      </c>
      <c r="H170" s="61"/>
      <c r="I170" s="64">
        <f>SUM(I163:I169)</f>
        <v>0</v>
      </c>
      <c r="J170" s="31" t="str">
        <f>IF(I170&gt;0,"m3",IF(G170&gt;0,"m2",IF(E170&gt;0,"ml","U")))</f>
        <v>ml</v>
      </c>
      <c r="K170" s="57" t="str">
        <f>IF(I170&gt;0,FIXED(I170,2),IF(G170&gt;0,FIXED(G170,2),IF(E170&gt;0,FIXED(E170,2),FIXED(C170,2))))</f>
        <v>15,70</v>
      </c>
      <c r="L170" s="58"/>
      <c r="M170" s="34"/>
      <c r="N170" s="35"/>
    </row>
    <row r="171" spans="1:16" outlineLevel="1" x14ac:dyDescent="0.2">
      <c r="A171" s="55"/>
      <c r="B171" s="56"/>
      <c r="C171" s="26"/>
      <c r="D171" s="27"/>
      <c r="E171" s="28"/>
      <c r="F171" s="27"/>
      <c r="G171" s="29"/>
      <c r="H171" s="27"/>
      <c r="I171" s="30"/>
      <c r="J171" s="31"/>
      <c r="K171" s="57"/>
      <c r="L171" s="58"/>
      <c r="M171" s="34"/>
      <c r="N171" s="35"/>
    </row>
    <row r="172" spans="1:16" outlineLevel="1" x14ac:dyDescent="0.2">
      <c r="A172" s="55"/>
      <c r="B172" s="56"/>
      <c r="C172" s="26"/>
      <c r="D172" s="27"/>
      <c r="E172" s="28"/>
      <c r="F172" s="27"/>
      <c r="G172" s="29"/>
      <c r="H172" s="27"/>
      <c r="I172" s="30"/>
      <c r="J172" s="31"/>
      <c r="K172" s="57"/>
      <c r="L172" s="58"/>
      <c r="M172" s="34"/>
      <c r="N172" s="35"/>
    </row>
    <row r="173" spans="1:16" outlineLevel="1" x14ac:dyDescent="0.2">
      <c r="A173" s="82" t="s">
        <v>58</v>
      </c>
      <c r="B173" s="85" t="s">
        <v>105</v>
      </c>
      <c r="C173" s="26"/>
      <c r="D173" s="27"/>
      <c r="E173" s="28"/>
      <c r="F173" s="27"/>
      <c r="G173" s="29"/>
      <c r="H173" s="27"/>
      <c r="I173" s="30"/>
      <c r="J173" s="31"/>
      <c r="K173" s="32"/>
      <c r="L173" s="33"/>
      <c r="M173" s="34"/>
      <c r="N173" s="35"/>
      <c r="P173" s="113"/>
    </row>
    <row r="174" spans="1:16" outlineLevel="1" x14ac:dyDescent="0.2">
      <c r="A174" s="55"/>
      <c r="B174" s="4"/>
      <c r="C174" s="26"/>
      <c r="D174" s="27"/>
      <c r="E174" s="28"/>
      <c r="F174" s="27"/>
      <c r="G174" s="29"/>
      <c r="H174" s="27"/>
      <c r="I174" s="30"/>
      <c r="J174" s="31"/>
      <c r="K174" s="57"/>
      <c r="L174" s="58"/>
      <c r="M174" s="34"/>
      <c r="N174" s="35"/>
    </row>
    <row r="175" spans="1:16" hidden="1" outlineLevel="2" x14ac:dyDescent="0.2">
      <c r="A175" s="65" t="s">
        <v>0</v>
      </c>
      <c r="B175" s="66" t="s">
        <v>1</v>
      </c>
      <c r="C175" s="67" t="s">
        <v>4</v>
      </c>
      <c r="D175" s="68" t="s">
        <v>5</v>
      </c>
      <c r="E175" s="68" t="s">
        <v>6</v>
      </c>
      <c r="F175" s="68" t="s">
        <v>7</v>
      </c>
      <c r="G175" s="68" t="s">
        <v>8</v>
      </c>
      <c r="H175" s="68" t="s">
        <v>9</v>
      </c>
      <c r="I175" s="69" t="s">
        <v>10</v>
      </c>
      <c r="J175" s="31" t="s">
        <v>2</v>
      </c>
      <c r="K175" s="37" t="s">
        <v>3</v>
      </c>
      <c r="L175" s="38"/>
      <c r="M175" s="34"/>
      <c r="N175" s="35"/>
    </row>
    <row r="176" spans="1:16" ht="25.5" hidden="1" outlineLevel="2" x14ac:dyDescent="0.2">
      <c r="A176" s="39" t="s">
        <v>60</v>
      </c>
      <c r="B176" s="80" t="s">
        <v>107</v>
      </c>
      <c r="C176" s="40"/>
      <c r="D176" s="41"/>
      <c r="E176" s="41">
        <f t="shared" ref="E176" si="56">C176*D176</f>
        <v>0</v>
      </c>
      <c r="F176" s="41"/>
      <c r="G176" s="41">
        <f t="shared" ref="G176" si="57">E176*F176</f>
        <v>0</v>
      </c>
      <c r="H176" s="41"/>
      <c r="I176" s="42">
        <f t="shared" ref="I176:I177" si="58">G176*H176</f>
        <v>0</v>
      </c>
      <c r="J176" s="31"/>
      <c r="K176" s="43"/>
      <c r="L176" s="44"/>
      <c r="M176" s="34"/>
      <c r="N176" s="35"/>
    </row>
    <row r="177" spans="1:14" ht="15" hidden="1" customHeight="1" outlineLevel="2" x14ac:dyDescent="0.2">
      <c r="A177" s="45"/>
      <c r="B177" s="105"/>
      <c r="C177" s="47">
        <v>1</v>
      </c>
      <c r="D177" s="48"/>
      <c r="E177" s="48"/>
      <c r="F177" s="48"/>
      <c r="G177" s="48"/>
      <c r="H177" s="48"/>
      <c r="I177" s="30">
        <f t="shared" si="58"/>
        <v>0</v>
      </c>
      <c r="J177" s="31"/>
      <c r="K177" s="43"/>
      <c r="L177" s="44"/>
      <c r="M177" s="34"/>
      <c r="N177" s="35"/>
    </row>
    <row r="178" spans="1:14" ht="25.5" outlineLevel="1" collapsed="1" x14ac:dyDescent="0.2">
      <c r="A178" s="55" t="str">
        <f>A176</f>
        <v>1.2.2.1</v>
      </c>
      <c r="B178" s="56" t="str">
        <f>B176</f>
        <v>Ouverture N°1 à créer L=420, comprenant démolition, jambages, linteaux , et seuil.</v>
      </c>
      <c r="C178" s="60">
        <f>SUM(C175:C177)</f>
        <v>1</v>
      </c>
      <c r="D178" s="61"/>
      <c r="E178" s="62">
        <f>SUM(E175:E177)</f>
        <v>0</v>
      </c>
      <c r="F178" s="61"/>
      <c r="G178" s="63">
        <f>SUM(G175:G177)</f>
        <v>0</v>
      </c>
      <c r="H178" s="61"/>
      <c r="I178" s="64">
        <f>SUM(I175:I177)</f>
        <v>0</v>
      </c>
      <c r="J178" s="31" t="str">
        <f>IF(I178&gt;0,"m3",IF(G178&gt;0,"m2",IF(E178&gt;0,"ml","U")))</f>
        <v>U</v>
      </c>
      <c r="K178" s="57" t="str">
        <f>IF(I178&gt;0,FIXED(I178,2),IF(G178&gt;0,FIXED(G178,2),IF(E178&gt;0,FIXED(E178,2),FIXED(C178,2))))</f>
        <v>1,00</v>
      </c>
      <c r="L178" s="58"/>
      <c r="M178" s="34"/>
      <c r="N178" s="35"/>
    </row>
    <row r="179" spans="1:14" outlineLevel="1" x14ac:dyDescent="0.2">
      <c r="A179" s="55"/>
      <c r="B179" s="4"/>
      <c r="C179" s="26"/>
      <c r="D179" s="27"/>
      <c r="E179" s="28"/>
      <c r="F179" s="27"/>
      <c r="G179" s="29"/>
      <c r="H179" s="27"/>
      <c r="I179" s="30"/>
      <c r="J179" s="31"/>
      <c r="K179" s="57"/>
      <c r="L179" s="58"/>
      <c r="M179" s="34"/>
      <c r="N179" s="35"/>
    </row>
    <row r="180" spans="1:14" outlineLevel="1" x14ac:dyDescent="0.2">
      <c r="A180" s="82" t="s">
        <v>61</v>
      </c>
      <c r="B180" s="85" t="s">
        <v>52</v>
      </c>
      <c r="C180" s="26"/>
      <c r="D180" s="27"/>
      <c r="E180" s="28"/>
      <c r="F180" s="27"/>
      <c r="G180" s="29"/>
      <c r="H180" s="27"/>
      <c r="I180" s="30"/>
      <c r="J180" s="31"/>
      <c r="K180" s="32"/>
      <c r="L180" s="33"/>
      <c r="M180" s="34"/>
      <c r="N180" s="35"/>
    </row>
    <row r="181" spans="1:14" outlineLevel="1" x14ac:dyDescent="0.2">
      <c r="A181" s="36"/>
      <c r="B181" s="4"/>
      <c r="C181" s="26"/>
      <c r="D181" s="27"/>
      <c r="E181" s="28"/>
      <c r="F181" s="27"/>
      <c r="G181" s="29"/>
      <c r="H181" s="27"/>
      <c r="I181" s="30"/>
      <c r="J181" s="31"/>
      <c r="K181" s="32"/>
      <c r="L181" s="33"/>
      <c r="M181" s="34"/>
      <c r="N181" s="35"/>
    </row>
    <row r="182" spans="1:14" hidden="1" outlineLevel="2" x14ac:dyDescent="0.2">
      <c r="A182" s="65" t="s">
        <v>0</v>
      </c>
      <c r="B182" s="66" t="s">
        <v>1</v>
      </c>
      <c r="C182" s="67" t="s">
        <v>4</v>
      </c>
      <c r="D182" s="68" t="s">
        <v>5</v>
      </c>
      <c r="E182" s="68" t="s">
        <v>6</v>
      </c>
      <c r="F182" s="68" t="s">
        <v>7</v>
      </c>
      <c r="G182" s="68" t="s">
        <v>8</v>
      </c>
      <c r="H182" s="68" t="s">
        <v>9</v>
      </c>
      <c r="I182" s="69" t="s">
        <v>10</v>
      </c>
      <c r="J182" s="31" t="s">
        <v>2</v>
      </c>
      <c r="K182" s="37" t="s">
        <v>3</v>
      </c>
      <c r="L182" s="38"/>
      <c r="M182" s="34"/>
      <c r="N182" s="35"/>
    </row>
    <row r="183" spans="1:14" ht="38.25" hidden="1" outlineLevel="2" x14ac:dyDescent="0.2">
      <c r="A183" s="39" t="s">
        <v>63</v>
      </c>
      <c r="B183" s="80" t="s">
        <v>54</v>
      </c>
      <c r="C183" s="40"/>
      <c r="D183" s="41"/>
      <c r="E183" s="41">
        <f t="shared" ref="E183:E185" si="59">C183*D183</f>
        <v>0</v>
      </c>
      <c r="F183" s="41"/>
      <c r="G183" s="41">
        <f t="shared" ref="G183:G185" si="60">E183*F183</f>
        <v>0</v>
      </c>
      <c r="H183" s="41"/>
      <c r="I183" s="42">
        <f t="shared" ref="I183:I184" si="61">G183*H183</f>
        <v>0</v>
      </c>
      <c r="J183" s="31"/>
      <c r="K183" s="43"/>
      <c r="L183" s="44"/>
      <c r="M183" s="34"/>
      <c r="N183" s="35"/>
    </row>
    <row r="184" spans="1:14" ht="15" hidden="1" customHeight="1" outlineLevel="2" x14ac:dyDescent="0.2">
      <c r="A184" s="45"/>
      <c r="B184" s="46"/>
      <c r="C184" s="47"/>
      <c r="D184" s="48"/>
      <c r="E184" s="48">
        <f t="shared" si="59"/>
        <v>0</v>
      </c>
      <c r="F184" s="48"/>
      <c r="G184" s="48">
        <f t="shared" si="60"/>
        <v>0</v>
      </c>
      <c r="H184" s="48"/>
      <c r="I184" s="30">
        <f t="shared" si="61"/>
        <v>0</v>
      </c>
      <c r="J184" s="31"/>
      <c r="K184" s="43"/>
      <c r="L184" s="44"/>
      <c r="M184" s="34"/>
      <c r="N184" s="35"/>
    </row>
    <row r="185" spans="1:14" ht="15" hidden="1" customHeight="1" outlineLevel="2" x14ac:dyDescent="0.2">
      <c r="A185" s="45"/>
      <c r="B185" s="23"/>
      <c r="C185" s="47"/>
      <c r="D185" s="48"/>
      <c r="E185" s="48">
        <f t="shared" si="59"/>
        <v>0</v>
      </c>
      <c r="F185" s="50"/>
      <c r="G185" s="48">
        <f t="shared" si="60"/>
        <v>0</v>
      </c>
      <c r="H185" s="48"/>
      <c r="I185" s="30"/>
      <c r="J185" s="31"/>
      <c r="K185" s="43"/>
      <c r="L185" s="44"/>
      <c r="M185" s="34"/>
      <c r="N185" s="35"/>
    </row>
    <row r="186" spans="1:14" hidden="1" outlineLevel="2" x14ac:dyDescent="0.2">
      <c r="A186" s="51"/>
      <c r="B186" s="52"/>
      <c r="C186" s="47"/>
      <c r="D186" s="48"/>
      <c r="E186" s="48">
        <f>C186*D186</f>
        <v>0</v>
      </c>
      <c r="F186" s="48"/>
      <c r="G186" s="48">
        <f>E186*F186</f>
        <v>0</v>
      </c>
      <c r="H186" s="48"/>
      <c r="I186" s="30">
        <f>G186*H186</f>
        <v>0</v>
      </c>
      <c r="J186" s="31"/>
      <c r="K186" s="43"/>
      <c r="L186" s="44"/>
      <c r="M186" s="34"/>
      <c r="N186" s="35"/>
    </row>
    <row r="187" spans="1:14" hidden="1" outlineLevel="2" x14ac:dyDescent="0.2">
      <c r="A187" s="53"/>
      <c r="B187" s="54"/>
      <c r="C187" s="40"/>
      <c r="D187" s="41"/>
      <c r="E187" s="41">
        <f>C187*D187</f>
        <v>0</v>
      </c>
      <c r="F187" s="41"/>
      <c r="G187" s="41">
        <f>E187*F187</f>
        <v>0</v>
      </c>
      <c r="H187" s="41"/>
      <c r="I187" s="42">
        <f>G187*H187</f>
        <v>0</v>
      </c>
      <c r="J187" s="31"/>
      <c r="K187" s="43"/>
      <c r="L187" s="44"/>
      <c r="M187" s="34"/>
      <c r="N187" s="35"/>
    </row>
    <row r="188" spans="1:14" hidden="1" outlineLevel="2" x14ac:dyDescent="0.2">
      <c r="A188" s="71"/>
      <c r="B188" s="72"/>
      <c r="C188" s="40"/>
      <c r="D188" s="41"/>
      <c r="E188" s="41"/>
      <c r="F188" s="41"/>
      <c r="G188" s="41"/>
      <c r="H188" s="41"/>
      <c r="I188" s="42"/>
      <c r="J188" s="31"/>
      <c r="K188" s="43"/>
      <c r="L188" s="44"/>
      <c r="M188" s="34"/>
      <c r="N188" s="35"/>
    </row>
    <row r="189" spans="1:14" ht="38.25" outlineLevel="1" collapsed="1" x14ac:dyDescent="0.2">
      <c r="A189" s="55" t="str">
        <f>A183</f>
        <v>1.2.3.1</v>
      </c>
      <c r="B189" s="56" t="str">
        <f>B183</f>
        <v>Décapage, terrassement masse , purge et compactage du fond de forme, talutage 
LOT VRD</v>
      </c>
      <c r="C189" s="60">
        <f>SUM(C182:C187)</f>
        <v>0</v>
      </c>
      <c r="D189" s="61"/>
      <c r="E189" s="62">
        <f>SUM(E182:E187)</f>
        <v>0</v>
      </c>
      <c r="F189" s="61"/>
      <c r="G189" s="63">
        <f>SUM(G182:G187)</f>
        <v>0</v>
      </c>
      <c r="H189" s="61"/>
      <c r="I189" s="64">
        <f>SUM(I182:I187)</f>
        <v>0</v>
      </c>
      <c r="J189" s="31" t="str">
        <f>IF(I189&gt;0,"m3",IF(G189&gt;0,"m2",IF(E189&gt;0,"ml","Ens")))</f>
        <v>Ens</v>
      </c>
      <c r="K189" s="57"/>
      <c r="L189" s="58"/>
      <c r="M189" s="34"/>
      <c r="N189" s="35"/>
    </row>
    <row r="190" spans="1:14" outlineLevel="1" x14ac:dyDescent="0.2">
      <c r="A190" s="55"/>
      <c r="B190" s="56"/>
      <c r="C190" s="76"/>
      <c r="D190" s="66"/>
      <c r="E190" s="77"/>
      <c r="F190" s="66"/>
      <c r="G190" s="78"/>
      <c r="H190" s="66"/>
      <c r="I190" s="79"/>
      <c r="J190" s="31"/>
      <c r="K190" s="57"/>
      <c r="L190" s="58"/>
      <c r="M190" s="34"/>
      <c r="N190" s="35"/>
    </row>
    <row r="191" spans="1:14" hidden="1" outlineLevel="2" x14ac:dyDescent="0.2">
      <c r="A191" s="65" t="s">
        <v>0</v>
      </c>
      <c r="B191" s="66" t="s">
        <v>1</v>
      </c>
      <c r="C191" s="67" t="s">
        <v>4</v>
      </c>
      <c r="D191" s="68" t="s">
        <v>5</v>
      </c>
      <c r="E191" s="68" t="s">
        <v>6</v>
      </c>
      <c r="F191" s="68" t="s">
        <v>7</v>
      </c>
      <c r="G191" s="68" t="s">
        <v>8</v>
      </c>
      <c r="H191" s="68" t="s">
        <v>9</v>
      </c>
      <c r="I191" s="69" t="s">
        <v>10</v>
      </c>
      <c r="J191" s="31" t="s">
        <v>2</v>
      </c>
      <c r="K191" s="37" t="s">
        <v>3</v>
      </c>
      <c r="L191" s="38"/>
      <c r="M191" s="34"/>
      <c r="N191" s="35"/>
    </row>
    <row r="192" spans="1:14" hidden="1" outlineLevel="2" x14ac:dyDescent="0.2">
      <c r="A192" s="39" t="s">
        <v>137</v>
      </c>
      <c r="B192" s="70" t="s">
        <v>26</v>
      </c>
      <c r="C192" s="40"/>
      <c r="D192" s="41"/>
      <c r="E192" s="41">
        <f t="shared" ref="E192:E194" si="62">C192*D192</f>
        <v>0</v>
      </c>
      <c r="F192" s="41"/>
      <c r="G192" s="41">
        <f t="shared" ref="G192:G194" si="63">E192*F192</f>
        <v>0</v>
      </c>
      <c r="H192" s="41"/>
      <c r="I192" s="42">
        <f t="shared" ref="I192:I193" si="64">G192*H192</f>
        <v>0</v>
      </c>
      <c r="J192" s="31"/>
      <c r="K192" s="43"/>
      <c r="L192" s="44"/>
      <c r="M192" s="34"/>
      <c r="N192" s="35"/>
    </row>
    <row r="193" spans="1:14" ht="15" hidden="1" customHeight="1" outlineLevel="2" x14ac:dyDescent="0.2">
      <c r="A193" s="45"/>
      <c r="B193" s="46"/>
      <c r="C193" s="47"/>
      <c r="D193" s="48"/>
      <c r="E193" s="48">
        <f t="shared" si="62"/>
        <v>0</v>
      </c>
      <c r="F193" s="48"/>
      <c r="G193" s="48">
        <f t="shared" si="63"/>
        <v>0</v>
      </c>
      <c r="H193" s="48"/>
      <c r="I193" s="30">
        <f t="shared" si="64"/>
        <v>0</v>
      </c>
      <c r="J193" s="31"/>
      <c r="K193" s="43"/>
      <c r="L193" s="44"/>
      <c r="M193" s="34"/>
      <c r="N193" s="35"/>
    </row>
    <row r="194" spans="1:14" ht="15" hidden="1" customHeight="1" outlineLevel="2" x14ac:dyDescent="0.2">
      <c r="A194" s="45"/>
      <c r="B194" s="23"/>
      <c r="C194" s="47">
        <v>1</v>
      </c>
      <c r="D194" s="48"/>
      <c r="E194" s="48">
        <f t="shared" si="62"/>
        <v>0</v>
      </c>
      <c r="F194" s="50"/>
      <c r="G194" s="48">
        <f t="shared" si="63"/>
        <v>0</v>
      </c>
      <c r="H194" s="48"/>
      <c r="I194" s="30"/>
      <c r="J194" s="31"/>
      <c r="K194" s="43"/>
      <c r="L194" s="44"/>
      <c r="M194" s="34"/>
      <c r="N194" s="35"/>
    </row>
    <row r="195" spans="1:14" hidden="1" outlineLevel="2" x14ac:dyDescent="0.2">
      <c r="A195" s="51"/>
      <c r="B195" s="52"/>
      <c r="C195" s="47"/>
      <c r="D195" s="48"/>
      <c r="E195" s="48">
        <f>C195*D195</f>
        <v>0</v>
      </c>
      <c r="F195" s="48"/>
      <c r="G195" s="48">
        <f>E195*F195</f>
        <v>0</v>
      </c>
      <c r="H195" s="48"/>
      <c r="I195" s="30">
        <f>G195*H195</f>
        <v>0</v>
      </c>
      <c r="J195" s="31"/>
      <c r="K195" s="43"/>
      <c r="L195" s="44"/>
      <c r="M195" s="34"/>
      <c r="N195" s="35"/>
    </row>
    <row r="196" spans="1:14" hidden="1" outlineLevel="2" x14ac:dyDescent="0.2">
      <c r="A196" s="53"/>
      <c r="B196" s="54"/>
      <c r="C196" s="40"/>
      <c r="D196" s="41"/>
      <c r="E196" s="41">
        <f>C196*D196</f>
        <v>0</v>
      </c>
      <c r="F196" s="41"/>
      <c r="G196" s="41">
        <f>E196*F196</f>
        <v>0</v>
      </c>
      <c r="H196" s="41"/>
      <c r="I196" s="42">
        <f>G196*H196</f>
        <v>0</v>
      </c>
      <c r="J196" s="31"/>
      <c r="K196" s="43"/>
      <c r="L196" s="44"/>
      <c r="M196" s="34"/>
      <c r="N196" s="35"/>
    </row>
    <row r="197" spans="1:14" hidden="1" outlineLevel="2" x14ac:dyDescent="0.2">
      <c r="A197" s="71"/>
      <c r="B197" s="72"/>
      <c r="C197" s="40"/>
      <c r="D197" s="41"/>
      <c r="E197" s="41"/>
      <c r="F197" s="41"/>
      <c r="G197" s="41"/>
      <c r="H197" s="41"/>
      <c r="I197" s="42"/>
      <c r="J197" s="31"/>
      <c r="K197" s="43"/>
      <c r="L197" s="44"/>
      <c r="M197" s="34"/>
      <c r="N197" s="35"/>
    </row>
    <row r="198" spans="1:14" outlineLevel="1" collapsed="1" x14ac:dyDescent="0.2">
      <c r="A198" s="55" t="str">
        <f>IF(A192="","",A192)</f>
        <v>1.2.3.2</v>
      </c>
      <c r="B198" s="56" t="str">
        <f>B192</f>
        <v>Implantation</v>
      </c>
      <c r="C198" s="60">
        <f>SUM(C191:C196)</f>
        <v>1</v>
      </c>
      <c r="D198" s="61"/>
      <c r="E198" s="62">
        <f>SUM(E191:E196)</f>
        <v>0</v>
      </c>
      <c r="F198" s="61"/>
      <c r="G198" s="63">
        <f>SUM(G191:G196)</f>
        <v>0</v>
      </c>
      <c r="H198" s="61"/>
      <c r="I198" s="64">
        <f>SUM(I191:I196)</f>
        <v>0</v>
      </c>
      <c r="J198" s="31" t="str">
        <f>IF(I198&gt;0,"m3",IF(G198&gt;0,"m2",IF(E198&gt;0,"ml","Ens")))</f>
        <v>Ens</v>
      </c>
      <c r="K198" s="57" t="str">
        <f>IF(I198&gt;0,FIXED(I198,2),IF(G198&gt;0,FIXED(G198,2),IF(E198&gt;0,FIXED(E198,2),FIXED(C198,2))))</f>
        <v>1,00</v>
      </c>
      <c r="L198" s="58"/>
      <c r="M198" s="34"/>
      <c r="N198" s="35"/>
    </row>
    <row r="199" spans="1:14" outlineLevel="1" x14ac:dyDescent="0.2">
      <c r="A199" s="55"/>
      <c r="B199" s="56"/>
      <c r="C199" s="26"/>
      <c r="D199" s="27"/>
      <c r="E199" s="28"/>
      <c r="F199" s="27"/>
      <c r="G199" s="29"/>
      <c r="H199" s="27"/>
      <c r="I199" s="30"/>
      <c r="J199" s="31"/>
      <c r="K199" s="57"/>
      <c r="L199" s="58"/>
      <c r="M199" s="34"/>
      <c r="N199" s="35"/>
    </row>
    <row r="200" spans="1:14" hidden="1" outlineLevel="2" x14ac:dyDescent="0.2">
      <c r="A200" s="65" t="s">
        <v>0</v>
      </c>
      <c r="B200" s="66" t="s">
        <v>1</v>
      </c>
      <c r="C200" s="67" t="s">
        <v>4</v>
      </c>
      <c r="D200" s="68" t="s">
        <v>5</v>
      </c>
      <c r="E200" s="68" t="s">
        <v>6</v>
      </c>
      <c r="F200" s="68" t="s">
        <v>7</v>
      </c>
      <c r="G200" s="68" t="s">
        <v>8</v>
      </c>
      <c r="H200" s="68" t="s">
        <v>9</v>
      </c>
      <c r="I200" s="69" t="s">
        <v>10</v>
      </c>
      <c r="J200" s="31" t="s">
        <v>2</v>
      </c>
      <c r="K200" s="37" t="s">
        <v>3</v>
      </c>
      <c r="L200" s="38"/>
      <c r="M200" s="34"/>
      <c r="N200" s="35"/>
    </row>
    <row r="201" spans="1:14" hidden="1" outlineLevel="2" x14ac:dyDescent="0.2">
      <c r="A201" s="39" t="s">
        <v>138</v>
      </c>
      <c r="B201" s="70" t="s">
        <v>66</v>
      </c>
      <c r="C201" s="40"/>
      <c r="D201" s="41"/>
      <c r="E201" s="41">
        <f t="shared" ref="E201:E203" si="65">C201*D201</f>
        <v>0</v>
      </c>
      <c r="F201" s="41"/>
      <c r="G201" s="41">
        <f t="shared" ref="G201" si="66">E201*F201</f>
        <v>0</v>
      </c>
      <c r="H201" s="41"/>
      <c r="I201" s="42">
        <f t="shared" ref="I201" si="67">G201*H201</f>
        <v>0</v>
      </c>
      <c r="J201" s="31"/>
      <c r="K201" s="43"/>
      <c r="L201" s="44"/>
      <c r="M201" s="34"/>
      <c r="N201" s="35"/>
    </row>
    <row r="202" spans="1:14" ht="15" hidden="1" customHeight="1" outlineLevel="2" x14ac:dyDescent="0.2">
      <c r="A202" s="45"/>
      <c r="B202" s="46"/>
      <c r="C202" s="47">
        <v>4</v>
      </c>
      <c r="D202" s="48">
        <v>1.5</v>
      </c>
      <c r="E202" s="48">
        <f>C202*D202</f>
        <v>6</v>
      </c>
      <c r="F202" s="48">
        <v>1.5</v>
      </c>
      <c r="G202" s="48">
        <f>C202*D202*F202</f>
        <v>9</v>
      </c>
      <c r="H202" s="48">
        <v>1.92</v>
      </c>
      <c r="I202" s="30">
        <f>G202*H202</f>
        <v>17.28</v>
      </c>
      <c r="J202" s="31"/>
      <c r="K202" s="43"/>
      <c r="L202" s="44"/>
      <c r="M202" s="34"/>
      <c r="N202" s="35"/>
    </row>
    <row r="203" spans="1:14" ht="15" hidden="1" customHeight="1" outlineLevel="2" x14ac:dyDescent="0.2">
      <c r="A203" s="45"/>
      <c r="B203" s="23"/>
      <c r="C203" s="47">
        <v>5</v>
      </c>
      <c r="D203" s="48">
        <v>1</v>
      </c>
      <c r="E203" s="48">
        <f t="shared" si="65"/>
        <v>5</v>
      </c>
      <c r="F203" s="50">
        <v>1.5</v>
      </c>
      <c r="G203" s="48">
        <f t="shared" ref="G203:G208" si="68">C203*D203*F203</f>
        <v>7.5</v>
      </c>
      <c r="H203" s="48">
        <v>1.92</v>
      </c>
      <c r="I203" s="30">
        <f t="shared" ref="I203:I210" si="69">G203*H203</f>
        <v>14.399999999999999</v>
      </c>
      <c r="J203" s="31"/>
      <c r="K203" s="43"/>
      <c r="L203" s="44"/>
      <c r="M203" s="34"/>
      <c r="N203" s="35"/>
    </row>
    <row r="204" spans="1:14" hidden="1" outlineLevel="2" x14ac:dyDescent="0.2">
      <c r="A204" s="51"/>
      <c r="B204" s="52"/>
      <c r="C204" s="47">
        <v>4</v>
      </c>
      <c r="D204" s="48">
        <v>1.6</v>
      </c>
      <c r="E204" s="48">
        <f>C204*D204</f>
        <v>6.4</v>
      </c>
      <c r="F204" s="48">
        <v>1.2</v>
      </c>
      <c r="G204" s="48">
        <f t="shared" si="68"/>
        <v>7.68</v>
      </c>
      <c r="H204" s="48">
        <v>1.92</v>
      </c>
      <c r="I204" s="30">
        <f t="shared" si="69"/>
        <v>14.7456</v>
      </c>
      <c r="J204" s="31"/>
      <c r="K204" s="43"/>
      <c r="L204" s="44"/>
      <c r="M204" s="34"/>
      <c r="N204" s="35"/>
    </row>
    <row r="205" spans="1:14" ht="15" hidden="1" customHeight="1" outlineLevel="2" x14ac:dyDescent="0.2">
      <c r="A205" s="45"/>
      <c r="B205" s="23"/>
      <c r="C205" s="47">
        <v>1</v>
      </c>
      <c r="D205" s="48">
        <v>1.6</v>
      </c>
      <c r="E205" s="48">
        <f t="shared" ref="E205" si="70">C205*D205</f>
        <v>1.6</v>
      </c>
      <c r="F205" s="50">
        <v>1.6</v>
      </c>
      <c r="G205" s="48">
        <f t="shared" si="68"/>
        <v>2.5600000000000005</v>
      </c>
      <c r="H205" s="48">
        <v>1.92</v>
      </c>
      <c r="I205" s="30">
        <f t="shared" si="69"/>
        <v>4.9152000000000005</v>
      </c>
      <c r="J205" s="31"/>
      <c r="K205" s="43"/>
      <c r="L205" s="44"/>
      <c r="M205" s="34"/>
      <c r="N205" s="35"/>
    </row>
    <row r="206" spans="1:14" hidden="1" outlineLevel="2" x14ac:dyDescent="0.2">
      <c r="A206" s="51"/>
      <c r="B206" s="52"/>
      <c r="C206" s="47">
        <v>0</v>
      </c>
      <c r="D206" s="48"/>
      <c r="E206" s="48">
        <f>C206*D206</f>
        <v>0</v>
      </c>
      <c r="F206" s="48"/>
      <c r="G206" s="48">
        <f t="shared" si="68"/>
        <v>0</v>
      </c>
      <c r="H206" s="48">
        <v>1.92</v>
      </c>
      <c r="I206" s="30">
        <f t="shared" si="69"/>
        <v>0</v>
      </c>
      <c r="J206" s="31"/>
      <c r="K206" s="43"/>
      <c r="L206" s="44"/>
      <c r="M206" s="34"/>
      <c r="N206" s="35"/>
    </row>
    <row r="207" spans="1:14" ht="15" hidden="1" customHeight="1" outlineLevel="2" x14ac:dyDescent="0.2">
      <c r="A207" s="45"/>
      <c r="B207" s="23"/>
      <c r="C207" s="47">
        <v>2</v>
      </c>
      <c r="D207" s="48">
        <v>1.4</v>
      </c>
      <c r="E207" s="48">
        <f t="shared" ref="E207" si="71">C207*D207</f>
        <v>2.8</v>
      </c>
      <c r="F207" s="50">
        <v>0.8</v>
      </c>
      <c r="G207" s="48">
        <f t="shared" si="68"/>
        <v>2.2399999999999998</v>
      </c>
      <c r="H207" s="48">
        <v>1.92</v>
      </c>
      <c r="I207" s="30">
        <f>G207*H207</f>
        <v>4.3007999999999997</v>
      </c>
      <c r="J207" s="31"/>
      <c r="K207" s="43"/>
      <c r="L207" s="44"/>
      <c r="M207" s="34"/>
      <c r="N207" s="35"/>
    </row>
    <row r="208" spans="1:14" hidden="1" outlineLevel="2" x14ac:dyDescent="0.2">
      <c r="A208" s="51"/>
      <c r="B208" s="52"/>
      <c r="C208" s="47"/>
      <c r="D208" s="48"/>
      <c r="E208" s="48">
        <f>C208*D208</f>
        <v>0</v>
      </c>
      <c r="F208" s="48"/>
      <c r="G208" s="48">
        <f t="shared" si="68"/>
        <v>0</v>
      </c>
      <c r="H208" s="48"/>
      <c r="I208" s="30">
        <f t="shared" si="69"/>
        <v>0</v>
      </c>
      <c r="J208" s="31"/>
      <c r="K208" s="43"/>
      <c r="L208" s="44"/>
      <c r="M208" s="34"/>
      <c r="N208" s="35"/>
    </row>
    <row r="209" spans="1:14" hidden="1" outlineLevel="2" x14ac:dyDescent="0.2">
      <c r="A209" s="51"/>
      <c r="B209" s="52"/>
      <c r="C209" s="47"/>
      <c r="D209" s="48"/>
      <c r="E209" s="48">
        <v>83.6</v>
      </c>
      <c r="F209" s="48">
        <v>0.3</v>
      </c>
      <c r="G209" s="48">
        <f>E209*F209*H209</f>
        <v>10.032</v>
      </c>
      <c r="H209" s="48">
        <v>0.4</v>
      </c>
      <c r="I209" s="30">
        <f t="shared" si="69"/>
        <v>4.0128000000000004</v>
      </c>
      <c r="J209" s="31"/>
      <c r="K209" s="43"/>
      <c r="L209" s="44"/>
      <c r="M209" s="34"/>
      <c r="N209" s="35"/>
    </row>
    <row r="210" spans="1:14" hidden="1" outlineLevel="2" x14ac:dyDescent="0.2">
      <c r="A210" s="53"/>
      <c r="B210" s="54"/>
      <c r="C210" s="40"/>
      <c r="D210" s="41"/>
      <c r="E210" s="41">
        <v>15.7</v>
      </c>
      <c r="F210" s="41">
        <v>0.3</v>
      </c>
      <c r="G210" s="41">
        <f>E210*F210</f>
        <v>4.71</v>
      </c>
      <c r="H210" s="41">
        <v>0.3</v>
      </c>
      <c r="I210" s="30">
        <f t="shared" si="69"/>
        <v>1.413</v>
      </c>
      <c r="J210" s="31"/>
      <c r="K210" s="43"/>
      <c r="L210" s="44"/>
      <c r="M210" s="34"/>
      <c r="N210" s="35"/>
    </row>
    <row r="211" spans="1:14" outlineLevel="1" collapsed="1" x14ac:dyDescent="0.2">
      <c r="A211" s="55" t="str">
        <f>IF(A201="","",A201)</f>
        <v>1.2.3.3</v>
      </c>
      <c r="B211" s="56" t="str">
        <f>B201</f>
        <v>Fouille Fondation</v>
      </c>
      <c r="C211" s="60">
        <f>SUM(C200:C210)</f>
        <v>16</v>
      </c>
      <c r="D211" s="61"/>
      <c r="E211" s="62">
        <f>SUM(E200:E210)</f>
        <v>121.1</v>
      </c>
      <c r="F211" s="61"/>
      <c r="G211" s="63">
        <f>SUM(G200:G210)</f>
        <v>43.722000000000001</v>
      </c>
      <c r="H211" s="61"/>
      <c r="I211" s="64">
        <f>SUM(I200:I210)</f>
        <v>61.067399999999999</v>
      </c>
      <c r="J211" s="31" t="str">
        <f>IF(I211&gt;0,"m3",IF(G211&gt;0,"m2",IF(E211&gt;0,"ml","Ens")))</f>
        <v>m3</v>
      </c>
      <c r="K211" s="109" t="str">
        <f>IF(I211&gt;0,FIXED(I211,2),IF(G211&gt;0,FIXED(G211,2),IF(E211&gt;0,FIXED(E211,2),FIXED(C211,2))))</f>
        <v>61,07</v>
      </c>
      <c r="L211" s="58"/>
      <c r="M211" s="34"/>
      <c r="N211" s="35"/>
    </row>
    <row r="212" spans="1:14" outlineLevel="1" x14ac:dyDescent="0.2">
      <c r="A212" s="55"/>
      <c r="B212" s="56"/>
      <c r="C212" s="26"/>
      <c r="D212" s="27"/>
      <c r="E212" s="28"/>
      <c r="F212" s="27"/>
      <c r="G212" s="29"/>
      <c r="H212" s="27"/>
      <c r="I212" s="30"/>
      <c r="J212" s="31"/>
      <c r="K212" s="57"/>
      <c r="L212" s="58"/>
      <c r="M212" s="34"/>
      <c r="N212" s="35"/>
    </row>
    <row r="213" spans="1:14" hidden="1" outlineLevel="2" x14ac:dyDescent="0.2">
      <c r="A213" s="65" t="s">
        <v>0</v>
      </c>
      <c r="B213" s="66" t="s">
        <v>1</v>
      </c>
      <c r="C213" s="67" t="s">
        <v>4</v>
      </c>
      <c r="D213" s="68" t="s">
        <v>5</v>
      </c>
      <c r="E213" s="68" t="s">
        <v>6</v>
      </c>
      <c r="F213" s="68" t="s">
        <v>7</v>
      </c>
      <c r="G213" s="68" t="s">
        <v>8</v>
      </c>
      <c r="H213" s="68" t="s">
        <v>9</v>
      </c>
      <c r="I213" s="69" t="s">
        <v>10</v>
      </c>
      <c r="J213" s="31" t="s">
        <v>2</v>
      </c>
      <c r="K213" s="37" t="s">
        <v>3</v>
      </c>
      <c r="L213" s="38"/>
      <c r="M213" s="34"/>
      <c r="N213" s="35"/>
    </row>
    <row r="214" spans="1:14" hidden="1" outlineLevel="2" x14ac:dyDescent="0.2">
      <c r="A214" s="39" t="s">
        <v>139</v>
      </c>
      <c r="B214" s="70" t="s">
        <v>74</v>
      </c>
      <c r="C214" s="40"/>
      <c r="D214" s="41"/>
      <c r="E214" s="41">
        <f t="shared" ref="E214:E215" si="72">C214*D214</f>
        <v>0</v>
      </c>
      <c r="F214" s="41"/>
      <c r="G214" s="41">
        <f t="shared" ref="G214" si="73">E214*F214</f>
        <v>0</v>
      </c>
      <c r="H214" s="41"/>
      <c r="I214" s="42">
        <f t="shared" ref="I214:I215" si="74">G214*H214</f>
        <v>0</v>
      </c>
      <c r="J214" s="31"/>
      <c r="K214" s="43"/>
      <c r="L214" s="44"/>
      <c r="M214" s="34"/>
      <c r="N214" s="35"/>
    </row>
    <row r="215" spans="1:14" ht="15" hidden="1" customHeight="1" outlineLevel="2" x14ac:dyDescent="0.2">
      <c r="A215" s="45"/>
      <c r="B215" s="46"/>
      <c r="C215" s="47">
        <v>1</v>
      </c>
      <c r="D215" s="48"/>
      <c r="E215" s="48">
        <f t="shared" si="72"/>
        <v>0</v>
      </c>
      <c r="F215" s="48"/>
      <c r="G215" s="48" t="str">
        <f>K211</f>
        <v>61,07</v>
      </c>
      <c r="H215" s="48">
        <v>1.1000000000000001</v>
      </c>
      <c r="I215" s="30">
        <f t="shared" si="74"/>
        <v>67.177000000000007</v>
      </c>
      <c r="J215" s="31"/>
      <c r="K215" s="43"/>
      <c r="L215" s="44"/>
      <c r="M215" s="34"/>
      <c r="N215" s="35"/>
    </row>
    <row r="216" spans="1:14" ht="15" hidden="1" customHeight="1" outlineLevel="2" x14ac:dyDescent="0.2">
      <c r="A216" s="45"/>
      <c r="B216" s="23"/>
      <c r="C216" s="47"/>
      <c r="D216" s="48"/>
      <c r="E216" s="48"/>
      <c r="F216" s="50"/>
      <c r="G216" s="48"/>
      <c r="H216" s="48"/>
      <c r="I216" s="30">
        <f>G216*H216</f>
        <v>0</v>
      </c>
      <c r="J216" s="31"/>
      <c r="K216" s="43"/>
      <c r="L216" s="44"/>
      <c r="M216" s="34"/>
      <c r="N216" s="35"/>
    </row>
    <row r="217" spans="1:14" hidden="1" outlineLevel="2" x14ac:dyDescent="0.2">
      <c r="A217" s="51"/>
      <c r="B217" s="52"/>
      <c r="C217" s="47"/>
      <c r="D217" s="48"/>
      <c r="E217" s="48">
        <f>C217*D217</f>
        <v>0</v>
      </c>
      <c r="F217" s="48"/>
      <c r="G217" s="48"/>
      <c r="H217" s="48"/>
      <c r="I217" s="30">
        <f>G217*H217</f>
        <v>0</v>
      </c>
      <c r="J217" s="31"/>
      <c r="K217" s="43"/>
      <c r="L217" s="44"/>
      <c r="M217" s="34"/>
      <c r="N217" s="35"/>
    </row>
    <row r="218" spans="1:14" hidden="1" outlineLevel="2" x14ac:dyDescent="0.2">
      <c r="A218" s="53"/>
      <c r="B218" s="54"/>
      <c r="C218" s="40"/>
      <c r="D218" s="41"/>
      <c r="E218" s="41">
        <f>C218*D218</f>
        <v>0</v>
      </c>
      <c r="F218" s="41"/>
      <c r="G218" s="41"/>
      <c r="H218" s="41"/>
      <c r="I218" s="42">
        <f>G218*H218</f>
        <v>0</v>
      </c>
      <c r="J218" s="31"/>
      <c r="K218" s="43"/>
      <c r="L218" s="44"/>
      <c r="M218" s="34"/>
      <c r="N218" s="35"/>
    </row>
    <row r="219" spans="1:14" outlineLevel="1" collapsed="1" x14ac:dyDescent="0.2">
      <c r="A219" s="55" t="str">
        <f>IF(A214="","",A214)</f>
        <v>1.2.3.4</v>
      </c>
      <c r="B219" s="56" t="str">
        <f>B214</f>
        <v>Evacuation des déblais en décharge</v>
      </c>
      <c r="C219" s="60">
        <f>SUM(C213:C218)</f>
        <v>1</v>
      </c>
      <c r="D219" s="61"/>
      <c r="E219" s="62">
        <f>SUM(E213:E218)</f>
        <v>0</v>
      </c>
      <c r="F219" s="61"/>
      <c r="G219" s="63">
        <f>SUM(G213:G218)</f>
        <v>0</v>
      </c>
      <c r="H219" s="61"/>
      <c r="I219" s="64">
        <f>SUM(I215:I218)</f>
        <v>67.177000000000007</v>
      </c>
      <c r="J219" s="31" t="str">
        <f>IF(I219&gt;0,"m3",IF(G219&gt;0,"m2",IF(E219&gt;0,"ml","Ens")))</f>
        <v>m3</v>
      </c>
      <c r="K219" s="110" t="str">
        <f t="shared" ref="K219" si="75">IF(I219&gt;0,FIXED(I219,2),IF(G219&gt;0,FIXED(G219,2),IF(E219&gt;0,FIXED(E219,2),FIXED(C219,2))))</f>
        <v>67,18</v>
      </c>
      <c r="L219" s="58"/>
      <c r="M219" s="34"/>
      <c r="N219" s="35"/>
    </row>
    <row r="220" spans="1:14" outlineLevel="1" x14ac:dyDescent="0.2">
      <c r="A220" s="55"/>
      <c r="B220" s="56"/>
      <c r="C220" s="26"/>
      <c r="D220" s="27"/>
      <c r="E220" s="28"/>
      <c r="F220" s="27"/>
      <c r="G220" s="29"/>
      <c r="H220" s="27"/>
      <c r="I220" s="30"/>
      <c r="J220" s="31"/>
      <c r="K220" s="57"/>
      <c r="L220" s="58"/>
      <c r="M220" s="34"/>
      <c r="N220" s="35"/>
    </row>
    <row r="221" spans="1:14" outlineLevel="1" x14ac:dyDescent="0.2">
      <c r="A221" s="82" t="s">
        <v>80</v>
      </c>
      <c r="B221" s="85" t="s">
        <v>59</v>
      </c>
      <c r="C221" s="26"/>
      <c r="D221" s="27"/>
      <c r="E221" s="28"/>
      <c r="F221" s="27"/>
      <c r="G221" s="29"/>
      <c r="H221" s="27"/>
      <c r="I221" s="30"/>
      <c r="J221" s="31"/>
      <c r="K221" s="32"/>
      <c r="L221" s="33"/>
      <c r="M221" s="34"/>
      <c r="N221" s="35"/>
    </row>
    <row r="222" spans="1:14" outlineLevel="1" x14ac:dyDescent="0.2">
      <c r="A222" s="55"/>
      <c r="B222" s="56"/>
      <c r="C222" s="26"/>
      <c r="D222" s="27"/>
      <c r="E222" s="28"/>
      <c r="F222" s="27"/>
      <c r="G222" s="29"/>
      <c r="H222" s="27"/>
      <c r="I222" s="30"/>
      <c r="J222" s="31"/>
      <c r="K222" s="57"/>
      <c r="L222" s="58"/>
      <c r="M222" s="34"/>
      <c r="N222" s="35"/>
    </row>
    <row r="223" spans="1:14" hidden="1" outlineLevel="2" x14ac:dyDescent="0.2">
      <c r="A223" s="65" t="s">
        <v>0</v>
      </c>
      <c r="B223" s="66" t="s">
        <v>1</v>
      </c>
      <c r="C223" s="67" t="s">
        <v>4</v>
      </c>
      <c r="D223" s="68" t="s">
        <v>5</v>
      </c>
      <c r="E223" s="68" t="s">
        <v>6</v>
      </c>
      <c r="F223" s="68" t="s">
        <v>7</v>
      </c>
      <c r="G223" s="68" t="s">
        <v>8</v>
      </c>
      <c r="H223" s="68" t="s">
        <v>9</v>
      </c>
      <c r="I223" s="69" t="s">
        <v>10</v>
      </c>
      <c r="J223" s="31" t="s">
        <v>2</v>
      </c>
      <c r="K223" s="37" t="s">
        <v>3</v>
      </c>
      <c r="L223" s="38"/>
      <c r="M223" s="34"/>
      <c r="N223" s="35"/>
    </row>
    <row r="224" spans="1:14" ht="25.5" hidden="1" outlineLevel="2" x14ac:dyDescent="0.2">
      <c r="A224" s="39" t="s">
        <v>81</v>
      </c>
      <c r="B224" s="70" t="s">
        <v>103</v>
      </c>
      <c r="C224" s="40"/>
      <c r="D224" s="41"/>
      <c r="E224" s="41">
        <f t="shared" ref="E224" si="76">C224*D224</f>
        <v>0</v>
      </c>
      <c r="F224" s="41"/>
      <c r="G224" s="41">
        <f t="shared" ref="G224" si="77">E224*F224</f>
        <v>0</v>
      </c>
      <c r="H224" s="41"/>
      <c r="I224" s="42">
        <f t="shared" ref="I224:I225" si="78">G224*H224</f>
        <v>0</v>
      </c>
      <c r="J224" s="31"/>
      <c r="K224" s="43"/>
      <c r="L224" s="44"/>
      <c r="M224" s="34"/>
      <c r="N224" s="35"/>
    </row>
    <row r="225" spans="1:14" ht="15" hidden="1" customHeight="1" outlineLevel="2" x14ac:dyDescent="0.2">
      <c r="A225" s="45"/>
      <c r="B225" s="46"/>
      <c r="C225" s="47"/>
      <c r="D225" s="48"/>
      <c r="E225" s="48">
        <v>20</v>
      </c>
      <c r="F225" s="48"/>
      <c r="G225" s="48"/>
      <c r="H225" s="48"/>
      <c r="I225" s="30">
        <f t="shared" si="78"/>
        <v>0</v>
      </c>
      <c r="J225" s="31"/>
      <c r="K225" s="43"/>
      <c r="L225" s="44"/>
      <c r="M225" s="34"/>
      <c r="N225" s="35"/>
    </row>
    <row r="226" spans="1:14" ht="15" hidden="1" customHeight="1" outlineLevel="2" x14ac:dyDescent="0.2">
      <c r="A226" s="45"/>
      <c r="B226" s="23"/>
      <c r="C226" s="47"/>
      <c r="D226" s="48"/>
      <c r="E226" s="48"/>
      <c r="F226" s="50"/>
      <c r="G226" s="48"/>
      <c r="H226" s="48"/>
      <c r="I226" s="30">
        <f t="shared" ref="I226:I227" si="79">G226*H226</f>
        <v>0</v>
      </c>
      <c r="J226" s="31"/>
      <c r="K226" s="43"/>
      <c r="L226" s="44"/>
      <c r="M226" s="34"/>
      <c r="N226" s="35"/>
    </row>
    <row r="227" spans="1:14" hidden="1" outlineLevel="2" x14ac:dyDescent="0.2">
      <c r="A227" s="51"/>
      <c r="B227" s="52"/>
      <c r="C227" s="47"/>
      <c r="E227" s="48"/>
      <c r="F227" s="48"/>
      <c r="G227" s="48">
        <f>E227*F227</f>
        <v>0</v>
      </c>
      <c r="H227" s="48"/>
      <c r="I227" s="30">
        <f t="shared" si="79"/>
        <v>0</v>
      </c>
      <c r="J227" s="31"/>
      <c r="K227" s="43"/>
      <c r="L227" s="44"/>
      <c r="M227" s="34"/>
      <c r="N227" s="35"/>
    </row>
    <row r="228" spans="1:14" ht="15" hidden="1" customHeight="1" outlineLevel="2" x14ac:dyDescent="0.2">
      <c r="A228" s="45"/>
      <c r="B228" s="23"/>
      <c r="C228" s="47"/>
      <c r="D228" s="48"/>
      <c r="E228" s="48"/>
      <c r="F228" s="50"/>
      <c r="G228" s="48">
        <f t="shared" ref="G228" si="80">E228*F228</f>
        <v>0</v>
      </c>
      <c r="H228" s="48"/>
      <c r="I228" s="30">
        <f t="shared" ref="I228" si="81">G228*H228</f>
        <v>0</v>
      </c>
      <c r="J228" s="31"/>
      <c r="K228" s="43"/>
      <c r="L228" s="44"/>
      <c r="M228" s="34"/>
      <c r="N228" s="35"/>
    </row>
    <row r="229" spans="1:14" hidden="1" outlineLevel="2" x14ac:dyDescent="0.2">
      <c r="A229" s="53"/>
      <c r="B229" s="54"/>
      <c r="C229" s="40"/>
      <c r="D229" s="41"/>
      <c r="E229" s="41">
        <f>C229*D229</f>
        <v>0</v>
      </c>
      <c r="F229" s="41"/>
      <c r="G229" s="41">
        <f t="shared" ref="G229" si="82">E229*F229</f>
        <v>0</v>
      </c>
      <c r="H229" s="41"/>
      <c r="I229" s="42">
        <f t="shared" ref="I229" si="83">G229*H229</f>
        <v>0</v>
      </c>
      <c r="J229" s="31"/>
      <c r="K229" s="43"/>
      <c r="L229" s="44"/>
      <c r="M229" s="34"/>
      <c r="N229" s="35"/>
    </row>
    <row r="230" spans="1:14" ht="25.5" outlineLevel="1" collapsed="1" x14ac:dyDescent="0.2">
      <c r="A230" s="55" t="str">
        <f>IF(A224="","",A224)</f>
        <v>1.2.4.1</v>
      </c>
      <c r="B230" s="56" t="str">
        <f>B224</f>
        <v>Sciage, démolition, Tranchées techniques, pénétrations, fourreaux etc,,</v>
      </c>
      <c r="C230" s="60">
        <f>SUM(C223:C229)</f>
        <v>0</v>
      </c>
      <c r="D230" s="61"/>
      <c r="E230" s="62">
        <f>SUM(E223:E229)</f>
        <v>20</v>
      </c>
      <c r="F230" s="61"/>
      <c r="G230" s="63">
        <f>SUM(G223:G229)</f>
        <v>0</v>
      </c>
      <c r="H230" s="61"/>
      <c r="I230" s="64">
        <f>SUM(I223:I229)</f>
        <v>0</v>
      </c>
      <c r="J230" s="31" t="str">
        <f>IF(I230&gt;0,"m3",IF(G230&gt;0,"m2",IF(E230&gt;0,"ml","Ens")))</f>
        <v>ml</v>
      </c>
      <c r="K230" s="57" t="str">
        <f>IF(I230&gt;0,FIXED(I230,2),IF(G230&gt;0,FIXED(G230,2),IF(E230&gt;0,FIXED(E230,2),FIXED(C230,2))))</f>
        <v>20,00</v>
      </c>
      <c r="L230" s="58"/>
      <c r="M230" s="34"/>
      <c r="N230" s="35"/>
    </row>
    <row r="231" spans="1:14" outlineLevel="1" x14ac:dyDescent="0.2">
      <c r="A231" s="55"/>
      <c r="B231" s="56"/>
      <c r="C231" s="26"/>
      <c r="D231" s="27"/>
      <c r="E231" s="28"/>
      <c r="F231" s="27"/>
      <c r="G231" s="29"/>
      <c r="H231" s="27"/>
      <c r="I231" s="30"/>
      <c r="J231" s="31"/>
      <c r="K231" s="57"/>
      <c r="L231" s="58"/>
      <c r="M231" s="34"/>
      <c r="N231" s="35"/>
    </row>
    <row r="232" spans="1:14" outlineLevel="1" x14ac:dyDescent="0.2">
      <c r="A232" s="55"/>
      <c r="B232" s="56"/>
      <c r="C232" s="26"/>
      <c r="D232" s="27"/>
      <c r="E232" s="28"/>
      <c r="F232" s="27"/>
      <c r="G232" s="29"/>
      <c r="H232" s="27"/>
      <c r="I232" s="30"/>
      <c r="J232" s="31"/>
      <c r="K232" s="57"/>
      <c r="L232" s="58"/>
      <c r="M232" s="34"/>
      <c r="N232" s="35"/>
    </row>
    <row r="233" spans="1:14" hidden="1" outlineLevel="2" x14ac:dyDescent="0.2">
      <c r="A233" s="65" t="s">
        <v>0</v>
      </c>
      <c r="B233" s="66" t="s">
        <v>1</v>
      </c>
      <c r="C233" s="67" t="s">
        <v>4</v>
      </c>
      <c r="D233" s="68" t="s">
        <v>5</v>
      </c>
      <c r="E233" s="68" t="s">
        <v>6</v>
      </c>
      <c r="F233" s="68" t="s">
        <v>7</v>
      </c>
      <c r="G233" s="68" t="s">
        <v>8</v>
      </c>
      <c r="H233" s="68" t="s">
        <v>9</v>
      </c>
      <c r="I233" s="69" t="s">
        <v>10</v>
      </c>
      <c r="J233" s="31" t="s">
        <v>2</v>
      </c>
      <c r="K233" s="37" t="s">
        <v>3</v>
      </c>
      <c r="L233" s="38"/>
      <c r="M233" s="34"/>
      <c r="N233" s="35"/>
    </row>
    <row r="234" spans="1:14" hidden="1" outlineLevel="2" x14ac:dyDescent="0.2">
      <c r="A234" s="39" t="s">
        <v>83</v>
      </c>
      <c r="B234" s="70" t="s">
        <v>93</v>
      </c>
      <c r="C234" s="40"/>
      <c r="D234" s="41"/>
      <c r="E234" s="41">
        <f t="shared" ref="E234" si="84">C234*D234</f>
        <v>0</v>
      </c>
      <c r="F234" s="41"/>
      <c r="G234" s="41">
        <f t="shared" ref="G234" si="85">E234*F234</f>
        <v>0</v>
      </c>
      <c r="H234" s="41"/>
      <c r="I234" s="42">
        <f t="shared" ref="I234:I235" si="86">G234*H234</f>
        <v>0</v>
      </c>
      <c r="J234" s="31"/>
      <c r="K234" s="43"/>
      <c r="L234" s="44"/>
      <c r="M234" s="34"/>
      <c r="N234" s="35"/>
    </row>
    <row r="235" spans="1:14" ht="15" hidden="1" customHeight="1" outlineLevel="2" x14ac:dyDescent="0.2">
      <c r="A235" s="45"/>
      <c r="B235" s="46"/>
      <c r="C235" s="47"/>
      <c r="D235" s="48"/>
      <c r="E235" s="48">
        <v>44</v>
      </c>
      <c r="F235" s="48"/>
      <c r="G235" s="48"/>
      <c r="H235" s="48"/>
      <c r="I235" s="30">
        <f t="shared" si="86"/>
        <v>0</v>
      </c>
      <c r="J235" s="31"/>
      <c r="K235" s="43"/>
      <c r="L235" s="44"/>
      <c r="M235" s="34"/>
      <c r="N235" s="35"/>
    </row>
    <row r="236" spans="1:14" ht="15" hidden="1" customHeight="1" outlineLevel="2" x14ac:dyDescent="0.2">
      <c r="A236" s="45"/>
      <c r="B236" s="23"/>
      <c r="C236" s="47"/>
      <c r="D236" s="48"/>
      <c r="E236" s="48"/>
      <c r="F236" s="50"/>
      <c r="G236" s="48"/>
      <c r="H236" s="48"/>
      <c r="I236" s="30"/>
      <c r="J236" s="31"/>
      <c r="K236" s="43"/>
      <c r="L236" s="44"/>
      <c r="M236" s="34"/>
      <c r="N236" s="35"/>
    </row>
    <row r="237" spans="1:14" hidden="1" outlineLevel="2" x14ac:dyDescent="0.2">
      <c r="A237" s="51"/>
      <c r="B237" s="52"/>
      <c r="C237" s="47"/>
      <c r="D237" s="48"/>
      <c r="E237" s="48"/>
      <c r="F237" s="48"/>
      <c r="G237" s="48"/>
      <c r="H237" s="48"/>
      <c r="I237" s="30"/>
      <c r="J237" s="31"/>
      <c r="K237" s="43"/>
      <c r="L237" s="44"/>
      <c r="M237" s="34"/>
      <c r="N237" s="35"/>
    </row>
    <row r="238" spans="1:14" hidden="1" outlineLevel="2" x14ac:dyDescent="0.2">
      <c r="A238" s="53"/>
      <c r="B238" s="54"/>
      <c r="C238" s="40"/>
      <c r="D238" s="41"/>
      <c r="E238" s="41">
        <f>C238*D238</f>
        <v>0</v>
      </c>
      <c r="F238" s="41"/>
      <c r="G238" s="41">
        <f>E238*F238</f>
        <v>0</v>
      </c>
      <c r="H238" s="41"/>
      <c r="I238" s="42">
        <f>G238*H238</f>
        <v>0</v>
      </c>
      <c r="J238" s="31"/>
      <c r="K238" s="43"/>
      <c r="L238" s="44"/>
      <c r="M238" s="34"/>
      <c r="N238" s="35"/>
    </row>
    <row r="239" spans="1:14" outlineLevel="1" collapsed="1" x14ac:dyDescent="0.2">
      <c r="A239" s="55" t="str">
        <f>IF(A234="","",A234)</f>
        <v>1.2.4.2</v>
      </c>
      <c r="B239" s="56" t="str">
        <f>B234</f>
        <v>Drain périphérique</v>
      </c>
      <c r="C239" s="60">
        <f>SUM(C233:C238)</f>
        <v>0</v>
      </c>
      <c r="D239" s="61"/>
      <c r="E239" s="62">
        <f>SUM(E233:E238)</f>
        <v>44</v>
      </c>
      <c r="F239" s="61"/>
      <c r="G239" s="63">
        <f>SUM(G233:G238)</f>
        <v>0</v>
      </c>
      <c r="H239" s="61"/>
      <c r="I239" s="64">
        <f>SUM(I233:I238)</f>
        <v>0</v>
      </c>
      <c r="J239" s="31" t="str">
        <f>IF(I239&gt;0,"m3",IF(G239&gt;0,"m2",IF(E239&gt;0,"ml","Ens")))</f>
        <v>ml</v>
      </c>
      <c r="K239" s="57" t="str">
        <f>IF(I239&gt;0,FIXED(I239,2),IF(G239&gt;0,FIXED(G239,2),IF(E239&gt;0,FIXED(E239,2),FIXED(C239,2))))</f>
        <v>44,00</v>
      </c>
      <c r="L239" s="58"/>
      <c r="M239" s="34"/>
      <c r="N239" s="35"/>
    </row>
    <row r="240" spans="1:14" outlineLevel="1" x14ac:dyDescent="0.2">
      <c r="A240" s="55"/>
      <c r="B240" s="56"/>
      <c r="C240" s="26"/>
      <c r="D240" s="27"/>
      <c r="E240" s="28"/>
      <c r="F240" s="27"/>
      <c r="G240" s="29"/>
      <c r="H240" s="27"/>
      <c r="I240" s="30"/>
      <c r="J240" s="31"/>
      <c r="K240" s="57"/>
      <c r="L240" s="58"/>
      <c r="M240" s="34"/>
      <c r="N240" s="35"/>
    </row>
    <row r="241" spans="1:14" outlineLevel="1" x14ac:dyDescent="0.2">
      <c r="A241" s="82" t="s">
        <v>84</v>
      </c>
      <c r="B241" s="85" t="s">
        <v>62</v>
      </c>
      <c r="C241" s="26"/>
      <c r="D241" s="27"/>
      <c r="E241" s="28"/>
      <c r="F241" s="27"/>
      <c r="G241" s="29"/>
      <c r="H241" s="27"/>
      <c r="I241" s="30"/>
      <c r="J241" s="31"/>
      <c r="K241" s="32"/>
      <c r="L241" s="33"/>
      <c r="M241" s="34"/>
      <c r="N241" s="35"/>
    </row>
    <row r="242" spans="1:14" outlineLevel="1" x14ac:dyDescent="0.2">
      <c r="A242" s="83" t="s">
        <v>85</v>
      </c>
      <c r="B242" s="84" t="s">
        <v>64</v>
      </c>
      <c r="C242" s="26"/>
      <c r="D242" s="27"/>
      <c r="E242" s="28"/>
      <c r="F242" s="27"/>
      <c r="G242" s="29"/>
      <c r="H242" s="27"/>
      <c r="I242" s="30"/>
      <c r="J242" s="31"/>
      <c r="K242" s="32"/>
      <c r="L242" s="33"/>
      <c r="M242" s="34"/>
      <c r="N242" s="35"/>
    </row>
    <row r="243" spans="1:14" outlineLevel="1" x14ac:dyDescent="0.2">
      <c r="A243" s="55"/>
      <c r="B243" s="56"/>
      <c r="C243" s="26"/>
      <c r="D243" s="27"/>
      <c r="E243" s="28"/>
      <c r="F243" s="27"/>
      <c r="G243" s="29"/>
      <c r="H243" s="27"/>
      <c r="I243" s="30"/>
      <c r="J243" s="31"/>
      <c r="K243" s="57"/>
      <c r="L243" s="58"/>
      <c r="M243" s="34"/>
      <c r="N243" s="35"/>
    </row>
    <row r="244" spans="1:14" hidden="1" outlineLevel="2" x14ac:dyDescent="0.2">
      <c r="A244" s="65" t="s">
        <v>0</v>
      </c>
      <c r="B244" s="66" t="s">
        <v>1</v>
      </c>
      <c r="C244" s="67" t="s">
        <v>4</v>
      </c>
      <c r="D244" s="68" t="s">
        <v>5</v>
      </c>
      <c r="E244" s="68" t="s">
        <v>6</v>
      </c>
      <c r="F244" s="68" t="s">
        <v>7</v>
      </c>
      <c r="G244" s="68" t="s">
        <v>8</v>
      </c>
      <c r="H244" s="68" t="s">
        <v>9</v>
      </c>
      <c r="I244" s="69" t="s">
        <v>10</v>
      </c>
      <c r="J244" s="31" t="s">
        <v>2</v>
      </c>
      <c r="K244" s="37" t="s">
        <v>3</v>
      </c>
      <c r="L244" s="38"/>
      <c r="M244" s="34"/>
      <c r="N244" s="35"/>
    </row>
    <row r="245" spans="1:14" hidden="1" outlineLevel="2" x14ac:dyDescent="0.2">
      <c r="A245" s="39" t="s">
        <v>140</v>
      </c>
      <c r="B245" s="70" t="s">
        <v>65</v>
      </c>
      <c r="C245" s="40"/>
      <c r="D245" s="41"/>
      <c r="E245" s="41">
        <f t="shared" ref="E245" si="87">C245*D245</f>
        <v>0</v>
      </c>
      <c r="F245" s="41"/>
      <c r="G245" s="41">
        <f t="shared" ref="G245" si="88">E245*F245</f>
        <v>0</v>
      </c>
      <c r="H245" s="41"/>
      <c r="I245" s="42">
        <f t="shared" ref="I245" si="89">G245*H245</f>
        <v>0</v>
      </c>
      <c r="J245" s="31"/>
      <c r="K245" s="43"/>
      <c r="L245" s="44"/>
      <c r="M245" s="34"/>
      <c r="N245" s="35"/>
    </row>
    <row r="246" spans="1:14" ht="15" hidden="1" customHeight="1" outlineLevel="2" x14ac:dyDescent="0.2">
      <c r="A246" s="45"/>
      <c r="B246" s="46"/>
      <c r="C246" s="47">
        <v>4</v>
      </c>
      <c r="D246" s="48">
        <v>1.5</v>
      </c>
      <c r="E246" s="48">
        <f>C246*D246</f>
        <v>6</v>
      </c>
      <c r="F246" s="48">
        <v>1.5</v>
      </c>
      <c r="G246" s="48">
        <f>C246*D246*F246</f>
        <v>9</v>
      </c>
      <c r="H246" s="48">
        <v>1.07</v>
      </c>
      <c r="I246" s="30">
        <f>G246*H246</f>
        <v>9.6300000000000008</v>
      </c>
      <c r="J246" s="31"/>
      <c r="K246" s="43"/>
      <c r="L246" s="44"/>
      <c r="M246" s="34"/>
      <c r="N246" s="35"/>
    </row>
    <row r="247" spans="1:14" ht="15" hidden="1" customHeight="1" outlineLevel="2" x14ac:dyDescent="0.2">
      <c r="A247" s="45"/>
      <c r="B247" s="23"/>
      <c r="C247" s="47">
        <v>5</v>
      </c>
      <c r="D247" s="48">
        <v>1</v>
      </c>
      <c r="E247" s="48">
        <f t="shared" ref="E247" si="90">C247*D247</f>
        <v>5</v>
      </c>
      <c r="F247" s="50">
        <v>1.5</v>
      </c>
      <c r="G247" s="48">
        <f t="shared" ref="G247:G251" si="91">C247*D247*F247</f>
        <v>7.5</v>
      </c>
      <c r="H247" s="48">
        <v>1.28</v>
      </c>
      <c r="I247" s="30">
        <f t="shared" ref="I247:I249" si="92">G247*H247</f>
        <v>9.6</v>
      </c>
      <c r="J247" s="31"/>
      <c r="K247" s="43"/>
      <c r="L247" s="44"/>
      <c r="M247" s="34"/>
      <c r="N247" s="35"/>
    </row>
    <row r="248" spans="1:14" hidden="1" outlineLevel="2" x14ac:dyDescent="0.2">
      <c r="A248" s="51"/>
      <c r="B248" s="52"/>
      <c r="C248" s="47">
        <v>4</v>
      </c>
      <c r="D248" s="48">
        <v>1.6</v>
      </c>
      <c r="E248" s="48">
        <f>C248*D248</f>
        <v>6.4</v>
      </c>
      <c r="F248" s="48">
        <v>1.2</v>
      </c>
      <c r="G248" s="48">
        <f t="shared" si="91"/>
        <v>7.68</v>
      </c>
      <c r="H248" s="48">
        <v>1.07</v>
      </c>
      <c r="I248" s="30">
        <f t="shared" si="92"/>
        <v>8.2176000000000009</v>
      </c>
      <c r="J248" s="31"/>
      <c r="K248" s="43"/>
      <c r="L248" s="44"/>
      <c r="M248" s="34"/>
      <c r="N248" s="35"/>
    </row>
    <row r="249" spans="1:14" hidden="1" outlineLevel="2" x14ac:dyDescent="0.2">
      <c r="A249" s="51"/>
      <c r="B249" s="52"/>
      <c r="C249" s="47">
        <v>1</v>
      </c>
      <c r="D249" s="48">
        <v>1.6</v>
      </c>
      <c r="E249" s="48">
        <f t="shared" ref="E249" si="93">C249*D249</f>
        <v>1.6</v>
      </c>
      <c r="F249" s="50">
        <v>1.6</v>
      </c>
      <c r="G249" s="48">
        <f t="shared" si="91"/>
        <v>2.5600000000000005</v>
      </c>
      <c r="H249" s="48">
        <v>1.07</v>
      </c>
      <c r="I249" s="30">
        <f t="shared" si="92"/>
        <v>2.7392000000000007</v>
      </c>
      <c r="J249" s="31"/>
      <c r="K249" s="43"/>
      <c r="L249" s="44"/>
      <c r="M249" s="34"/>
      <c r="N249" s="35"/>
    </row>
    <row r="250" spans="1:14" ht="15" hidden="1" customHeight="1" outlineLevel="2" x14ac:dyDescent="0.2">
      <c r="A250" s="45"/>
      <c r="B250" s="23"/>
      <c r="C250" s="47">
        <v>0</v>
      </c>
      <c r="D250" s="48"/>
      <c r="E250" s="48">
        <f>C250*D250</f>
        <v>0</v>
      </c>
      <c r="F250" s="48"/>
      <c r="G250" s="48">
        <f t="shared" si="91"/>
        <v>0</v>
      </c>
      <c r="H250" s="48"/>
      <c r="I250" s="30">
        <f t="shared" ref="I250:I251" si="94">G250*H250</f>
        <v>0</v>
      </c>
      <c r="J250" s="31"/>
      <c r="K250" s="43"/>
      <c r="L250" s="44"/>
      <c r="M250" s="34"/>
      <c r="N250" s="35"/>
    </row>
    <row r="251" spans="1:14" hidden="1" outlineLevel="2" x14ac:dyDescent="0.2">
      <c r="A251" s="51"/>
      <c r="B251" s="52"/>
      <c r="C251" s="47">
        <v>2</v>
      </c>
      <c r="D251" s="48">
        <v>1.4</v>
      </c>
      <c r="E251" s="48">
        <f t="shared" ref="E251" si="95">C251*D251</f>
        <v>2.8</v>
      </c>
      <c r="F251" s="50">
        <v>0.8</v>
      </c>
      <c r="G251" s="48">
        <f t="shared" si="91"/>
        <v>2.2399999999999998</v>
      </c>
      <c r="H251" s="48">
        <v>1.28</v>
      </c>
      <c r="I251" s="30">
        <f t="shared" si="94"/>
        <v>2.8672</v>
      </c>
      <c r="J251" s="31"/>
      <c r="K251" s="43"/>
      <c r="L251" s="44"/>
      <c r="M251" s="34"/>
      <c r="N251" s="35"/>
    </row>
    <row r="252" spans="1:14" hidden="1" outlineLevel="2" x14ac:dyDescent="0.2">
      <c r="A252" s="51"/>
      <c r="B252" s="52"/>
      <c r="C252" s="47"/>
      <c r="D252" s="48"/>
      <c r="E252" s="48">
        <f t="shared" ref="E252" si="96">C252*D252</f>
        <v>0</v>
      </c>
      <c r="F252" s="50"/>
      <c r="G252" s="48">
        <f t="shared" ref="G252" si="97">C252*D252*F252</f>
        <v>0</v>
      </c>
      <c r="H252" s="48"/>
      <c r="I252" s="30">
        <f t="shared" ref="I252" si="98">G252*H252</f>
        <v>0</v>
      </c>
      <c r="J252" s="31"/>
      <c r="K252" s="43"/>
      <c r="L252" s="44"/>
      <c r="M252" s="34"/>
      <c r="N252" s="35"/>
    </row>
    <row r="253" spans="1:14" hidden="1" outlineLevel="2" x14ac:dyDescent="0.2">
      <c r="A253" s="53"/>
      <c r="B253" s="54"/>
      <c r="C253" s="40"/>
      <c r="D253" s="41"/>
      <c r="E253" s="41">
        <f>C253*D253</f>
        <v>0</v>
      </c>
      <c r="F253" s="41"/>
      <c r="G253" s="41">
        <f>E253*F253</f>
        <v>0</v>
      </c>
      <c r="H253" s="41"/>
      <c r="I253" s="30">
        <f t="shared" ref="I253" si="99">C253*D253*F253*H253</f>
        <v>0</v>
      </c>
      <c r="J253" s="31"/>
      <c r="K253" s="43"/>
      <c r="L253" s="44"/>
      <c r="M253" s="34"/>
      <c r="N253" s="35"/>
    </row>
    <row r="254" spans="1:14" outlineLevel="1" collapsed="1" x14ac:dyDescent="0.2">
      <c r="A254" s="55" t="str">
        <f>IF(A245="","",A245)</f>
        <v>1.2.5.1.1</v>
      </c>
      <c r="B254" s="56" t="str">
        <f>B245</f>
        <v>GROS BETON</v>
      </c>
      <c r="C254" s="60">
        <f>SUM(C244:C253)</f>
        <v>16</v>
      </c>
      <c r="D254" s="61"/>
      <c r="E254" s="62">
        <f>SUM(E244:E253)</f>
        <v>21.8</v>
      </c>
      <c r="F254" s="61"/>
      <c r="G254" s="63">
        <f>SUM(G244:G253)</f>
        <v>28.98</v>
      </c>
      <c r="H254" s="61"/>
      <c r="I254" s="64">
        <f>SUM(I244:I253)</f>
        <v>33.054000000000002</v>
      </c>
      <c r="J254" s="31" t="str">
        <f>IF(I254&gt;0,"m3",IF(G254&gt;0,"m2",IF(E254&gt;0,"ml","Ens")))</f>
        <v>m3</v>
      </c>
      <c r="K254" s="109" t="str">
        <f>IF(I254&gt;0,FIXED(I254,2),IF(G254&gt;0,FIXED(G254,2),IF(E254&gt;0,FIXED(E254,2),FIXED(C254,2))))</f>
        <v>33,05</v>
      </c>
      <c r="L254" s="58"/>
      <c r="M254" s="34"/>
      <c r="N254" s="35"/>
    </row>
    <row r="255" spans="1:14" outlineLevel="1" x14ac:dyDescent="0.2">
      <c r="A255" s="55"/>
      <c r="B255" s="56"/>
      <c r="C255" s="26"/>
      <c r="D255" s="27"/>
      <c r="E255" s="28"/>
      <c r="F255" s="27"/>
      <c r="G255" s="29"/>
      <c r="H255" s="27"/>
      <c r="I255" s="30"/>
      <c r="J255" s="31"/>
      <c r="K255" s="57"/>
      <c r="L255" s="58"/>
      <c r="M255" s="34"/>
      <c r="N255" s="35"/>
    </row>
    <row r="256" spans="1:14" hidden="1" outlineLevel="2" x14ac:dyDescent="0.2">
      <c r="A256" s="65" t="s">
        <v>0</v>
      </c>
      <c r="B256" s="66" t="s">
        <v>1</v>
      </c>
      <c r="C256" s="67" t="s">
        <v>4</v>
      </c>
      <c r="D256" s="68" t="s">
        <v>5</v>
      </c>
      <c r="E256" s="68" t="s">
        <v>6</v>
      </c>
      <c r="F256" s="68" t="s">
        <v>7</v>
      </c>
      <c r="G256" s="68" t="s">
        <v>8</v>
      </c>
      <c r="H256" s="68" t="s">
        <v>9</v>
      </c>
      <c r="I256" s="69" t="s">
        <v>10</v>
      </c>
      <c r="J256" s="31" t="s">
        <v>2</v>
      </c>
      <c r="K256" s="37" t="s">
        <v>3</v>
      </c>
      <c r="L256" s="38"/>
      <c r="M256" s="34"/>
      <c r="N256" s="35"/>
    </row>
    <row r="257" spans="1:14" hidden="1" outlineLevel="2" x14ac:dyDescent="0.2">
      <c r="A257" s="39" t="s">
        <v>141</v>
      </c>
      <c r="B257" s="70" t="s">
        <v>67</v>
      </c>
      <c r="C257" s="40"/>
      <c r="D257" s="41"/>
      <c r="E257" s="41">
        <f t="shared" ref="E257" si="100">C257*D257</f>
        <v>0</v>
      </c>
      <c r="F257" s="41"/>
      <c r="G257" s="41">
        <f t="shared" ref="G257" si="101">E257*F257</f>
        <v>0</v>
      </c>
      <c r="H257" s="41"/>
      <c r="I257" s="42">
        <f t="shared" ref="I257" si="102">G257*H257</f>
        <v>0</v>
      </c>
      <c r="J257" s="31"/>
      <c r="K257" s="43"/>
      <c r="L257" s="44"/>
      <c r="M257" s="34"/>
      <c r="N257" s="35"/>
    </row>
    <row r="258" spans="1:14" ht="15" hidden="1" customHeight="1" outlineLevel="2" x14ac:dyDescent="0.2">
      <c r="A258" s="45"/>
      <c r="B258" s="46"/>
      <c r="C258" s="47">
        <v>4</v>
      </c>
      <c r="D258" s="48">
        <v>1.5</v>
      </c>
      <c r="E258" s="48">
        <f>C258*D258</f>
        <v>6</v>
      </c>
      <c r="F258" s="48">
        <v>1.5</v>
      </c>
      <c r="G258" s="48">
        <f>C258*D258*F258</f>
        <v>9</v>
      </c>
      <c r="H258" s="48">
        <v>0.3</v>
      </c>
      <c r="I258" s="30">
        <f>G258*H258</f>
        <v>2.6999999999999997</v>
      </c>
      <c r="J258" s="31"/>
      <c r="K258" s="43"/>
      <c r="L258" s="44"/>
      <c r="M258" s="34"/>
      <c r="N258" s="35"/>
    </row>
    <row r="259" spans="1:14" ht="15" hidden="1" customHeight="1" outlineLevel="2" x14ac:dyDescent="0.2">
      <c r="A259" s="45"/>
      <c r="B259" s="23"/>
      <c r="C259" s="47">
        <v>5</v>
      </c>
      <c r="D259" s="48">
        <v>1</v>
      </c>
      <c r="E259" s="48">
        <f t="shared" ref="E259" si="103">C259*D259</f>
        <v>5</v>
      </c>
      <c r="F259" s="50">
        <v>1.5</v>
      </c>
      <c r="G259" s="48">
        <f t="shared" ref="G259:G263" si="104">C259*D259*F259</f>
        <v>7.5</v>
      </c>
      <c r="H259" s="48">
        <v>0.3</v>
      </c>
      <c r="I259" s="30">
        <f t="shared" ref="I259:I261" si="105">G259*H259</f>
        <v>2.25</v>
      </c>
      <c r="J259" s="31"/>
      <c r="K259" s="43"/>
      <c r="L259" s="44"/>
      <c r="M259" s="34"/>
      <c r="N259" s="35"/>
    </row>
    <row r="260" spans="1:14" hidden="1" outlineLevel="2" x14ac:dyDescent="0.2">
      <c r="A260" s="51"/>
      <c r="B260" s="52"/>
      <c r="C260" s="47">
        <v>4</v>
      </c>
      <c r="D260" s="48">
        <v>1.6</v>
      </c>
      <c r="E260" s="48">
        <f>C260*D260</f>
        <v>6.4</v>
      </c>
      <c r="F260" s="48">
        <v>1.2</v>
      </c>
      <c r="G260" s="48">
        <f t="shared" si="104"/>
        <v>7.68</v>
      </c>
      <c r="H260" s="48">
        <v>0.3</v>
      </c>
      <c r="I260" s="30">
        <f t="shared" si="105"/>
        <v>2.3039999999999998</v>
      </c>
      <c r="J260" s="31"/>
      <c r="K260" s="43"/>
      <c r="L260" s="44"/>
      <c r="M260" s="34"/>
      <c r="N260" s="35"/>
    </row>
    <row r="261" spans="1:14" ht="15" hidden="1" customHeight="1" outlineLevel="2" x14ac:dyDescent="0.2">
      <c r="A261" s="45"/>
      <c r="B261" s="23"/>
      <c r="C261" s="47">
        <v>1</v>
      </c>
      <c r="D261" s="48">
        <v>1.6</v>
      </c>
      <c r="E261" s="48">
        <f t="shared" ref="E261" si="106">C261*D261</f>
        <v>1.6</v>
      </c>
      <c r="F261" s="50">
        <v>1.6</v>
      </c>
      <c r="G261" s="48">
        <f t="shared" si="104"/>
        <v>2.5600000000000005</v>
      </c>
      <c r="H261" s="48">
        <v>0.3</v>
      </c>
      <c r="I261" s="30">
        <f t="shared" si="105"/>
        <v>0.76800000000000013</v>
      </c>
      <c r="J261" s="31"/>
      <c r="K261" s="43"/>
      <c r="L261" s="44"/>
      <c r="M261" s="34"/>
      <c r="N261" s="35"/>
    </row>
    <row r="262" spans="1:14" ht="15" hidden="1" customHeight="1" outlineLevel="2" x14ac:dyDescent="0.2">
      <c r="A262" s="45"/>
      <c r="B262" s="23"/>
      <c r="C262" s="47">
        <v>0</v>
      </c>
      <c r="D262" s="48"/>
      <c r="E262" s="48">
        <f>C262*D262</f>
        <v>0</v>
      </c>
      <c r="F262" s="48"/>
      <c r="G262" s="48">
        <f t="shared" si="104"/>
        <v>0</v>
      </c>
      <c r="H262" s="48"/>
      <c r="I262" s="30">
        <f t="shared" ref="I262:I263" si="107">G262*H262</f>
        <v>0</v>
      </c>
      <c r="J262" s="31"/>
      <c r="K262" s="43"/>
      <c r="L262" s="44"/>
      <c r="M262" s="34"/>
      <c r="N262" s="35"/>
    </row>
    <row r="263" spans="1:14" hidden="1" outlineLevel="2" x14ac:dyDescent="0.2">
      <c r="A263" s="51"/>
      <c r="B263" s="52"/>
      <c r="C263" s="47">
        <v>2</v>
      </c>
      <c r="D263" s="48">
        <v>1.4</v>
      </c>
      <c r="E263" s="48">
        <f t="shared" ref="E263" si="108">C263*D263</f>
        <v>2.8</v>
      </c>
      <c r="F263" s="50">
        <v>0.8</v>
      </c>
      <c r="G263" s="48">
        <f t="shared" si="104"/>
        <v>2.2399999999999998</v>
      </c>
      <c r="H263" s="48">
        <v>0.3</v>
      </c>
      <c r="I263" s="30">
        <f t="shared" si="107"/>
        <v>0.67199999999999993</v>
      </c>
      <c r="J263" s="31"/>
      <c r="K263" s="43"/>
      <c r="L263" s="44"/>
      <c r="M263" s="34"/>
      <c r="N263" s="35"/>
    </row>
    <row r="264" spans="1:14" ht="15" hidden="1" customHeight="1" outlineLevel="2" x14ac:dyDescent="0.2">
      <c r="A264" s="45"/>
      <c r="B264" s="23"/>
      <c r="C264" s="47"/>
      <c r="D264" s="48"/>
      <c r="E264" s="48">
        <f t="shared" ref="E264" si="109">C264*D264</f>
        <v>0</v>
      </c>
      <c r="F264" s="50"/>
      <c r="G264" s="48">
        <f t="shared" ref="G264" si="110">C264*D264*F264</f>
        <v>0</v>
      </c>
      <c r="H264" s="48"/>
      <c r="I264" s="30">
        <f t="shared" ref="I264" si="111">G264*H264</f>
        <v>0</v>
      </c>
      <c r="J264" s="31"/>
      <c r="K264" s="43"/>
      <c r="L264" s="44"/>
      <c r="M264" s="34"/>
      <c r="N264" s="35"/>
    </row>
    <row r="265" spans="1:14" hidden="1" outlineLevel="2" x14ac:dyDescent="0.2">
      <c r="A265" s="53"/>
      <c r="B265" s="54"/>
      <c r="C265" s="40"/>
      <c r="D265" s="41"/>
      <c r="E265" s="41">
        <f>C265*D265</f>
        <v>0</v>
      </c>
      <c r="F265" s="41"/>
      <c r="G265" s="41">
        <f>E265*F265</f>
        <v>0</v>
      </c>
      <c r="H265" s="41"/>
      <c r="I265" s="30">
        <f t="shared" ref="I265" si="112">C265*D265*F265*H265</f>
        <v>0</v>
      </c>
      <c r="J265" s="31"/>
      <c r="K265" s="43"/>
      <c r="L265" s="44"/>
      <c r="M265" s="34"/>
      <c r="N265" s="35"/>
    </row>
    <row r="266" spans="1:14" outlineLevel="1" collapsed="1" x14ac:dyDescent="0.2">
      <c r="A266" s="55" t="str">
        <f>IF(A257="","",A257)</f>
        <v>1.2.5.1.2</v>
      </c>
      <c r="B266" s="56" t="str">
        <f>B257</f>
        <v>BETON C25/30 pour semelle BA</v>
      </c>
      <c r="C266" s="60">
        <f>SUM(C256:C265)</f>
        <v>16</v>
      </c>
      <c r="D266" s="61"/>
      <c r="E266" s="62">
        <f>SUM(E256:E265)</f>
        <v>21.8</v>
      </c>
      <c r="F266" s="61"/>
      <c r="G266" s="63">
        <f>SUM(G256:G265)</f>
        <v>28.98</v>
      </c>
      <c r="H266" s="61"/>
      <c r="I266" s="64">
        <f>SUM(I256:I265)</f>
        <v>8.6940000000000008</v>
      </c>
      <c r="J266" s="31" t="str">
        <f>IF(I266&gt;0,"m3",IF(G266&gt;0,"m2",IF(E266&gt;0,"ml","Ens")))</f>
        <v>m3</v>
      </c>
      <c r="K266" s="109" t="str">
        <f>IF(I266&gt;0,FIXED(I266,2),IF(G266&gt;0,FIXED(G266,2),IF(E266&gt;0,FIXED(E266,2),FIXED(C266,2))))</f>
        <v>8,69</v>
      </c>
      <c r="L266" s="58"/>
      <c r="M266" s="34"/>
      <c r="N266" s="35"/>
    </row>
    <row r="267" spans="1:14" outlineLevel="1" x14ac:dyDescent="0.2">
      <c r="A267" s="55"/>
      <c r="B267" s="56"/>
      <c r="C267" s="26"/>
      <c r="D267" s="27"/>
      <c r="E267" s="28"/>
      <c r="F267" s="27"/>
      <c r="G267" s="29"/>
      <c r="H267" s="27"/>
      <c r="I267" s="30"/>
      <c r="J267" s="31"/>
      <c r="K267" s="57"/>
      <c r="L267" s="58"/>
      <c r="M267" s="34"/>
      <c r="N267" s="35"/>
    </row>
    <row r="268" spans="1:14" hidden="1" outlineLevel="2" x14ac:dyDescent="0.2">
      <c r="A268" s="65" t="s">
        <v>0</v>
      </c>
      <c r="B268" s="66" t="s">
        <v>1</v>
      </c>
      <c r="C268" s="67" t="s">
        <v>4</v>
      </c>
      <c r="D268" s="68" t="s">
        <v>5</v>
      </c>
      <c r="E268" s="68" t="s">
        <v>6</v>
      </c>
      <c r="F268" s="68" t="s">
        <v>7</v>
      </c>
      <c r="G268" s="68" t="s">
        <v>10</v>
      </c>
      <c r="H268" s="68" t="s">
        <v>70</v>
      </c>
      <c r="I268" s="69" t="s">
        <v>69</v>
      </c>
      <c r="J268" s="31" t="s">
        <v>2</v>
      </c>
      <c r="K268" s="37" t="s">
        <v>3</v>
      </c>
      <c r="L268" s="38"/>
      <c r="M268" s="34"/>
      <c r="N268" s="35"/>
    </row>
    <row r="269" spans="1:14" hidden="1" outlineLevel="2" x14ac:dyDescent="0.2">
      <c r="A269" s="39" t="s">
        <v>142</v>
      </c>
      <c r="B269" s="70" t="s">
        <v>68</v>
      </c>
      <c r="C269" s="40"/>
      <c r="D269" s="41"/>
      <c r="E269" s="41">
        <f t="shared" ref="E269:E271" si="113">C269*D269</f>
        <v>0</v>
      </c>
      <c r="F269" s="41"/>
      <c r="G269" s="41">
        <f t="shared" ref="G269" si="114">E269*F269</f>
        <v>0</v>
      </c>
      <c r="H269" s="41"/>
      <c r="I269" s="42">
        <f t="shared" ref="I269" si="115">G269*H269</f>
        <v>0</v>
      </c>
      <c r="J269" s="31"/>
      <c r="K269" s="43"/>
      <c r="L269" s="44"/>
      <c r="M269" s="34"/>
      <c r="N269" s="35"/>
    </row>
    <row r="270" spans="1:14" ht="15" hidden="1" customHeight="1" outlineLevel="2" x14ac:dyDescent="0.2">
      <c r="A270" s="45"/>
      <c r="B270" s="46"/>
      <c r="C270" s="47"/>
      <c r="D270" s="48"/>
      <c r="E270" s="48">
        <f t="shared" si="113"/>
        <v>0</v>
      </c>
      <c r="F270" s="48"/>
      <c r="G270" s="48" t="str">
        <f>K266</f>
        <v>8,69</v>
      </c>
      <c r="H270" s="48">
        <v>60</v>
      </c>
      <c r="I270" s="30">
        <f>G270*H270</f>
        <v>521.4</v>
      </c>
      <c r="J270" s="31"/>
      <c r="K270" s="43"/>
      <c r="L270" s="44"/>
      <c r="M270" s="34"/>
      <c r="N270" s="35"/>
    </row>
    <row r="271" spans="1:14" ht="15" hidden="1" customHeight="1" outlineLevel="2" x14ac:dyDescent="0.2">
      <c r="A271" s="45"/>
      <c r="C271" s="47"/>
      <c r="D271" s="48"/>
      <c r="E271" s="48">
        <f t="shared" si="113"/>
        <v>0</v>
      </c>
      <c r="F271" s="50"/>
      <c r="G271" s="48"/>
      <c r="H271" s="48"/>
      <c r="I271" s="30">
        <f t="shared" ref="I271:I273" si="116">C271*D271*F271*H271</f>
        <v>0</v>
      </c>
      <c r="J271" s="31"/>
      <c r="K271" s="43"/>
      <c r="L271" s="44"/>
      <c r="M271" s="34"/>
      <c r="N271" s="35"/>
    </row>
    <row r="272" spans="1:14" hidden="1" outlineLevel="2" x14ac:dyDescent="0.2">
      <c r="A272" s="51"/>
      <c r="B272" s="52"/>
      <c r="C272" s="47"/>
      <c r="D272" s="48"/>
      <c r="E272" s="48">
        <f>C272*D272</f>
        <v>0</v>
      </c>
      <c r="F272" s="48"/>
      <c r="G272" s="48"/>
      <c r="H272" s="48"/>
      <c r="I272" s="30">
        <f t="shared" si="116"/>
        <v>0</v>
      </c>
      <c r="J272" s="31"/>
      <c r="K272" s="43"/>
      <c r="L272" s="44"/>
      <c r="M272" s="34"/>
      <c r="N272" s="35"/>
    </row>
    <row r="273" spans="1:14" hidden="1" outlineLevel="2" x14ac:dyDescent="0.2">
      <c r="A273" s="53"/>
      <c r="B273" s="54"/>
      <c r="C273" s="40"/>
      <c r="D273" s="41"/>
      <c r="E273" s="41">
        <f>C273*D273</f>
        <v>0</v>
      </c>
      <c r="F273" s="41"/>
      <c r="G273" s="41">
        <f>E273*F273</f>
        <v>0</v>
      </c>
      <c r="H273" s="41"/>
      <c r="I273" s="30">
        <f t="shared" si="116"/>
        <v>0</v>
      </c>
      <c r="J273" s="31"/>
      <c r="K273" s="43"/>
      <c r="L273" s="44"/>
      <c r="M273" s="34"/>
      <c r="N273" s="35"/>
    </row>
    <row r="274" spans="1:14" outlineLevel="1" collapsed="1" x14ac:dyDescent="0.2">
      <c r="A274" s="55" t="str">
        <f>IF(A269="","",A269)</f>
        <v>1.2.5.1.3</v>
      </c>
      <c r="B274" s="56" t="str">
        <f>B269</f>
        <v>Armature pour semelle BA</v>
      </c>
      <c r="C274" s="60">
        <f>SUM(C268:C273)</f>
        <v>0</v>
      </c>
      <c r="D274" s="61"/>
      <c r="E274" s="62">
        <f>SUM(E268:E273)</f>
        <v>0</v>
      </c>
      <c r="F274" s="61"/>
      <c r="G274" s="63">
        <v>132.416</v>
      </c>
      <c r="H274" s="61"/>
      <c r="I274" s="64">
        <f>SUM(I268:I273)</f>
        <v>521.4</v>
      </c>
      <c r="J274" s="31" t="str">
        <f>IF(I274&gt;0,"kg",IF(G274&gt;0,"m2",IF(E274&gt;0,"ml","Ens")))</f>
        <v>kg</v>
      </c>
      <c r="K274" s="109" t="str">
        <f>IF(I274&gt;0,FIXED(I274,2),IF(G274&gt;0,FIXED(G274,2),IF(E274&gt;0,FIXED(E274,2),FIXED(C274,2))))</f>
        <v>521,40</v>
      </c>
      <c r="L274" s="58"/>
      <c r="M274" s="34"/>
      <c r="N274" s="35"/>
    </row>
    <row r="275" spans="1:14" outlineLevel="1" x14ac:dyDescent="0.2">
      <c r="A275" s="55"/>
      <c r="B275" s="56"/>
      <c r="C275" s="26"/>
      <c r="D275" s="27"/>
      <c r="E275" s="28"/>
      <c r="F275" s="27"/>
      <c r="G275" s="29"/>
      <c r="H275" s="27"/>
      <c r="I275" s="30"/>
      <c r="J275" s="31"/>
      <c r="K275" s="57"/>
      <c r="L275" s="58"/>
      <c r="M275" s="34"/>
      <c r="N275" s="35"/>
    </row>
    <row r="276" spans="1:14" outlineLevel="1" x14ac:dyDescent="0.2">
      <c r="A276" s="83" t="s">
        <v>86</v>
      </c>
      <c r="B276" s="84" t="s">
        <v>71</v>
      </c>
      <c r="C276" s="26"/>
      <c r="D276" s="27"/>
      <c r="E276" s="28"/>
      <c r="F276" s="27"/>
      <c r="G276" s="29"/>
      <c r="H276" s="27"/>
      <c r="I276" s="30"/>
      <c r="J276" s="31"/>
      <c r="K276" s="32"/>
      <c r="L276" s="33"/>
      <c r="M276" s="34"/>
      <c r="N276" s="35"/>
    </row>
    <row r="277" spans="1:14" outlineLevel="1" x14ac:dyDescent="0.2">
      <c r="A277" s="55"/>
      <c r="B277" s="56"/>
      <c r="C277" s="26"/>
      <c r="D277" s="27"/>
      <c r="E277" s="28"/>
      <c r="F277" s="27"/>
      <c r="G277" s="29"/>
      <c r="H277" s="27"/>
      <c r="I277" s="30"/>
      <c r="J277" s="31"/>
      <c r="K277" s="57"/>
      <c r="L277" s="58"/>
      <c r="M277" s="34"/>
      <c r="N277" s="35"/>
    </row>
    <row r="278" spans="1:14" hidden="1" outlineLevel="2" x14ac:dyDescent="0.2">
      <c r="A278" s="65" t="s">
        <v>0</v>
      </c>
      <c r="B278" s="66" t="s">
        <v>1</v>
      </c>
      <c r="C278" s="67" t="s">
        <v>4</v>
      </c>
      <c r="D278" s="68" t="s">
        <v>5</v>
      </c>
      <c r="E278" s="68" t="s">
        <v>6</v>
      </c>
      <c r="F278" s="68" t="s">
        <v>7</v>
      </c>
      <c r="G278" s="68" t="s">
        <v>8</v>
      </c>
      <c r="H278" s="68" t="s">
        <v>9</v>
      </c>
      <c r="I278" s="69" t="s">
        <v>10</v>
      </c>
      <c r="J278" s="31" t="s">
        <v>2</v>
      </c>
      <c r="K278" s="37" t="s">
        <v>3</v>
      </c>
      <c r="L278" s="38"/>
      <c r="M278" s="34"/>
      <c r="N278" s="35"/>
    </row>
    <row r="279" spans="1:14" hidden="1" outlineLevel="2" x14ac:dyDescent="0.2">
      <c r="A279" s="39" t="s">
        <v>143</v>
      </c>
      <c r="B279" s="70" t="s">
        <v>72</v>
      </c>
      <c r="C279" s="40"/>
      <c r="D279" s="41"/>
      <c r="E279" s="41">
        <f t="shared" ref="E279:E281" si="117">C279*D279</f>
        <v>0</v>
      </c>
      <c r="F279" s="41"/>
      <c r="G279" s="41">
        <f t="shared" ref="G279" si="118">E279*F279</f>
        <v>0</v>
      </c>
      <c r="H279" s="41"/>
      <c r="I279" s="42">
        <f t="shared" ref="I279" si="119">G279*H279</f>
        <v>0</v>
      </c>
      <c r="J279" s="31"/>
      <c r="K279" s="43"/>
      <c r="L279" s="44"/>
      <c r="M279" s="34"/>
      <c r="N279" s="35"/>
    </row>
    <row r="280" spans="1:14" ht="15" hidden="1" customHeight="1" outlineLevel="2" x14ac:dyDescent="0.2">
      <c r="A280" s="45"/>
      <c r="B280" s="46"/>
      <c r="C280" s="47">
        <v>5</v>
      </c>
      <c r="D280" s="48">
        <v>0.5</v>
      </c>
      <c r="E280" s="48">
        <f t="shared" si="117"/>
        <v>2.5</v>
      </c>
      <c r="F280" s="48">
        <v>0.5</v>
      </c>
      <c r="G280" s="48">
        <f>C280*D280*F280</f>
        <v>1.25</v>
      </c>
      <c r="H280" s="48">
        <v>0.5</v>
      </c>
      <c r="I280" s="30">
        <f>G280*H280</f>
        <v>0.625</v>
      </c>
      <c r="J280" s="31"/>
      <c r="K280" s="43"/>
      <c r="L280" s="44"/>
      <c r="M280" s="34"/>
      <c r="N280" s="35"/>
    </row>
    <row r="281" spans="1:14" ht="15" hidden="1" customHeight="1" outlineLevel="2" x14ac:dyDescent="0.2">
      <c r="A281" s="45"/>
      <c r="B281" s="23"/>
      <c r="C281" s="47">
        <v>4</v>
      </c>
      <c r="D281" s="48">
        <v>0.7</v>
      </c>
      <c r="E281" s="48">
        <f t="shared" si="117"/>
        <v>2.8</v>
      </c>
      <c r="F281" s="50">
        <v>0.7</v>
      </c>
      <c r="G281" s="48">
        <f>C281*D281*F281</f>
        <v>1.9599999999999997</v>
      </c>
      <c r="H281" s="48">
        <v>0.5</v>
      </c>
      <c r="I281" s="30">
        <f>G281*H281</f>
        <v>0.97999999999999987</v>
      </c>
      <c r="J281" s="31"/>
      <c r="K281" s="43"/>
      <c r="L281" s="44"/>
      <c r="M281" s="34"/>
      <c r="N281" s="35"/>
    </row>
    <row r="282" spans="1:14" hidden="1" outlineLevel="2" x14ac:dyDescent="0.2">
      <c r="A282" s="51"/>
      <c r="B282" s="52"/>
      <c r="C282" s="47"/>
      <c r="D282" s="48"/>
      <c r="E282" s="48"/>
      <c r="F282" s="48"/>
      <c r="G282" s="48"/>
      <c r="H282" s="48"/>
      <c r="I282" s="30"/>
      <c r="J282" s="31"/>
      <c r="K282" s="43"/>
      <c r="L282" s="44"/>
      <c r="M282" s="34"/>
      <c r="N282" s="35"/>
    </row>
    <row r="283" spans="1:14" hidden="1" outlineLevel="2" x14ac:dyDescent="0.2">
      <c r="A283" s="53"/>
      <c r="B283" s="54"/>
      <c r="C283" s="40"/>
      <c r="D283" s="41"/>
      <c r="E283" s="41">
        <f>C283*D283</f>
        <v>0</v>
      </c>
      <c r="F283" s="41"/>
      <c r="G283" s="41">
        <f>E283*F283</f>
        <v>0</v>
      </c>
      <c r="H283" s="41"/>
      <c r="I283" s="30">
        <f t="shared" ref="I283" si="120">C283*D283*F283*H283</f>
        <v>0</v>
      </c>
      <c r="J283" s="31"/>
      <c r="K283" s="43"/>
      <c r="L283" s="44"/>
      <c r="M283" s="34"/>
      <c r="N283" s="35"/>
    </row>
    <row r="284" spans="1:14" outlineLevel="1" collapsed="1" x14ac:dyDescent="0.2">
      <c r="A284" s="55" t="str">
        <f>IF(A279="","",A279)</f>
        <v>1.2.5.2.1</v>
      </c>
      <c r="B284" s="56" t="str">
        <f>B279</f>
        <v>BETON C25/30 pour les Massifs BA</v>
      </c>
      <c r="C284" s="60">
        <f>SUM(C278:C283)</f>
        <v>9</v>
      </c>
      <c r="D284" s="61"/>
      <c r="E284" s="62">
        <f>SUM(E278:E283)</f>
        <v>5.3</v>
      </c>
      <c r="F284" s="61"/>
      <c r="G284" s="63">
        <f>SUM(G278:G283)</f>
        <v>3.21</v>
      </c>
      <c r="H284" s="61"/>
      <c r="I284" s="64">
        <f>SUM(I278:I283)</f>
        <v>1.605</v>
      </c>
      <c r="J284" s="31" t="str">
        <f>IF(I284&gt;0,"m3",IF(G284&gt;0,"m2",IF(E284&gt;0,"ml","Ens")))</f>
        <v>m3</v>
      </c>
      <c r="K284" s="104" t="str">
        <f>IF(I284&gt;0,FIXED(I284,2),IF(G284&gt;0,FIXED(G284,2),IF(E284&gt;0,FIXED(E284,2),FIXED(C284,2))))</f>
        <v>1,61</v>
      </c>
      <c r="L284" s="58"/>
      <c r="M284" s="34"/>
      <c r="N284" s="35"/>
    </row>
    <row r="285" spans="1:14" outlineLevel="1" x14ac:dyDescent="0.2">
      <c r="A285" s="55"/>
      <c r="B285" s="56"/>
      <c r="C285" s="26"/>
      <c r="D285" s="27"/>
      <c r="E285" s="28"/>
      <c r="F285" s="27"/>
      <c r="G285" s="29"/>
      <c r="H285" s="27"/>
      <c r="I285" s="30"/>
      <c r="J285" s="31"/>
      <c r="K285" s="57"/>
      <c r="L285" s="58"/>
      <c r="M285" s="34"/>
      <c r="N285" s="35"/>
    </row>
    <row r="286" spans="1:14" outlineLevel="1" collapsed="1" x14ac:dyDescent="0.2">
      <c r="A286" s="55"/>
      <c r="B286" s="56"/>
      <c r="C286" s="26"/>
      <c r="D286" s="27"/>
      <c r="E286" s="28"/>
      <c r="F286" s="27"/>
      <c r="G286" s="29"/>
      <c r="H286" s="27"/>
      <c r="I286" s="30"/>
      <c r="J286" s="31"/>
      <c r="K286" s="57"/>
      <c r="L286" s="58"/>
      <c r="M286" s="34"/>
      <c r="N286" s="35"/>
    </row>
    <row r="287" spans="1:14" hidden="1" outlineLevel="2" x14ac:dyDescent="0.2">
      <c r="A287" s="65" t="s">
        <v>0</v>
      </c>
      <c r="B287" s="66" t="s">
        <v>1</v>
      </c>
      <c r="C287" s="67" t="s">
        <v>4</v>
      </c>
      <c r="D287" s="68" t="s">
        <v>5</v>
      </c>
      <c r="E287" s="68" t="s">
        <v>6</v>
      </c>
      <c r="F287" s="68" t="s">
        <v>7</v>
      </c>
      <c r="G287" s="68" t="s">
        <v>8</v>
      </c>
      <c r="H287" s="68" t="s">
        <v>9</v>
      </c>
      <c r="I287" s="69" t="s">
        <v>10</v>
      </c>
      <c r="J287" s="31" t="s">
        <v>2</v>
      </c>
      <c r="K287" s="37" t="s">
        <v>3</v>
      </c>
      <c r="L287" s="38"/>
      <c r="M287" s="34"/>
      <c r="N287" s="35"/>
    </row>
    <row r="288" spans="1:14" hidden="1" outlineLevel="2" x14ac:dyDescent="0.2">
      <c r="A288" s="39" t="s">
        <v>144</v>
      </c>
      <c r="B288" s="70" t="s">
        <v>108</v>
      </c>
      <c r="C288" s="40"/>
      <c r="D288" s="41"/>
      <c r="E288" s="41">
        <f t="shared" ref="E288:E290" si="121">C288*D288</f>
        <v>0</v>
      </c>
      <c r="F288" s="41"/>
      <c r="G288" s="41">
        <f t="shared" ref="G288" si="122">E288*F288</f>
        <v>0</v>
      </c>
      <c r="H288" s="41"/>
      <c r="I288" s="42">
        <f t="shared" ref="I288" si="123">G288*H288</f>
        <v>0</v>
      </c>
      <c r="J288" s="31"/>
      <c r="K288" s="43"/>
      <c r="L288" s="44"/>
      <c r="M288" s="34"/>
      <c r="N288" s="35"/>
    </row>
    <row r="289" spans="1:14" ht="15" hidden="1" customHeight="1" outlineLevel="2" x14ac:dyDescent="0.2">
      <c r="A289" s="45"/>
      <c r="B289" s="46"/>
      <c r="C289" s="47">
        <v>5</v>
      </c>
      <c r="D289" s="48">
        <v>0.5</v>
      </c>
      <c r="E289" s="48">
        <f t="shared" si="121"/>
        <v>2.5</v>
      </c>
      <c r="F289" s="48">
        <v>0.5</v>
      </c>
      <c r="G289" s="48">
        <f>C289*2*((D289*H289)+(F289*H289))</f>
        <v>5</v>
      </c>
      <c r="H289" s="48">
        <v>0.5</v>
      </c>
      <c r="I289" s="30"/>
      <c r="J289" s="31"/>
      <c r="K289" s="43"/>
      <c r="L289" s="44"/>
      <c r="M289" s="34"/>
      <c r="N289" s="35"/>
    </row>
    <row r="290" spans="1:14" ht="15" hidden="1" customHeight="1" outlineLevel="2" x14ac:dyDescent="0.2">
      <c r="A290" s="45"/>
      <c r="B290" s="23"/>
      <c r="C290" s="47">
        <v>4</v>
      </c>
      <c r="D290" s="48">
        <v>0.7</v>
      </c>
      <c r="E290" s="48">
        <f t="shared" si="121"/>
        <v>2.8</v>
      </c>
      <c r="F290" s="50">
        <v>0.7</v>
      </c>
      <c r="G290" s="48">
        <f>C290*2*((D290*H290)+(F290*H290))</f>
        <v>5.6</v>
      </c>
      <c r="H290" s="48">
        <v>0.5</v>
      </c>
      <c r="I290" s="30"/>
      <c r="J290" s="31"/>
      <c r="K290" s="43"/>
      <c r="L290" s="44"/>
      <c r="M290" s="34"/>
      <c r="N290" s="35"/>
    </row>
    <row r="291" spans="1:14" hidden="1" outlineLevel="2" x14ac:dyDescent="0.2">
      <c r="A291" s="51"/>
      <c r="B291" s="52"/>
      <c r="C291" s="47"/>
      <c r="D291" s="48"/>
      <c r="E291" s="48"/>
      <c r="F291" s="48"/>
      <c r="G291" s="48"/>
      <c r="H291" s="48"/>
      <c r="I291" s="30"/>
      <c r="J291" s="31"/>
      <c r="K291" s="43"/>
      <c r="L291" s="44"/>
      <c r="M291" s="34"/>
      <c r="N291" s="35"/>
    </row>
    <row r="292" spans="1:14" hidden="1" outlineLevel="2" x14ac:dyDescent="0.2">
      <c r="A292" s="53"/>
      <c r="B292" s="54"/>
      <c r="C292" s="40"/>
      <c r="D292" s="41"/>
      <c r="E292" s="41">
        <f>C292*D292</f>
        <v>0</v>
      </c>
      <c r="F292" s="41"/>
      <c r="G292" s="41">
        <f>E292*F292</f>
        <v>0</v>
      </c>
      <c r="H292" s="41"/>
      <c r="I292" s="30">
        <f t="shared" ref="I292" si="124">C292*D292*F292*H292</f>
        <v>0</v>
      </c>
      <c r="J292" s="31"/>
      <c r="K292" s="43"/>
      <c r="L292" s="44"/>
      <c r="M292" s="34"/>
      <c r="N292" s="35"/>
    </row>
    <row r="293" spans="1:14" outlineLevel="1" collapsed="1" x14ac:dyDescent="0.2">
      <c r="A293" s="55" t="str">
        <f>IF(A288="","",A288)</f>
        <v>1.2.5.2.2</v>
      </c>
      <c r="B293" s="56" t="str">
        <f>B288</f>
        <v>Coffrage masssifs  BA</v>
      </c>
      <c r="C293" s="60">
        <f>SUM(C287:C292)</f>
        <v>9</v>
      </c>
      <c r="D293" s="61"/>
      <c r="E293" s="62">
        <f>SUM(E287:E292)</f>
        <v>5.3</v>
      </c>
      <c r="F293" s="61"/>
      <c r="G293" s="63">
        <f>SUM(G287:G292)</f>
        <v>10.6</v>
      </c>
      <c r="H293" s="61"/>
      <c r="I293" s="64">
        <f>SUM(I287:I292)</f>
        <v>0</v>
      </c>
      <c r="J293" s="31" t="str">
        <f>IF(I293&gt;0,"m3",IF(G293&gt;0,"m2",IF(E293&gt;0,"ml","Ens")))</f>
        <v>m2</v>
      </c>
      <c r="K293" s="57" t="str">
        <f>IF(I293&gt;0,FIXED(I293,2),IF(G293&gt;0,FIXED(G293,2),IF(E293&gt;0,FIXED(E293,2),FIXED(C293,2))))</f>
        <v>10,60</v>
      </c>
      <c r="L293" s="58"/>
      <c r="M293" s="34"/>
      <c r="N293" s="35"/>
    </row>
    <row r="294" spans="1:14" outlineLevel="1" x14ac:dyDescent="0.2">
      <c r="A294" s="55"/>
      <c r="B294" s="56"/>
      <c r="C294" s="26"/>
      <c r="D294" s="27"/>
      <c r="E294" s="28"/>
      <c r="F294" s="27"/>
      <c r="G294" s="29"/>
      <c r="H294" s="27"/>
      <c r="I294" s="30"/>
      <c r="J294" s="31"/>
      <c r="K294" s="57"/>
      <c r="L294" s="58"/>
      <c r="M294" s="34"/>
      <c r="N294" s="35"/>
    </row>
    <row r="295" spans="1:14" hidden="1" outlineLevel="2" x14ac:dyDescent="0.2">
      <c r="A295" s="65" t="s">
        <v>0</v>
      </c>
      <c r="B295" s="66" t="s">
        <v>1</v>
      </c>
      <c r="C295" s="67" t="s">
        <v>4</v>
      </c>
      <c r="D295" s="68" t="s">
        <v>5</v>
      </c>
      <c r="E295" s="68" t="s">
        <v>6</v>
      </c>
      <c r="F295" s="68" t="s">
        <v>7</v>
      </c>
      <c r="G295" s="68" t="s">
        <v>10</v>
      </c>
      <c r="H295" s="68" t="s">
        <v>70</v>
      </c>
      <c r="I295" s="69" t="s">
        <v>69</v>
      </c>
      <c r="J295" s="31" t="s">
        <v>2</v>
      </c>
      <c r="K295" s="37" t="s">
        <v>3</v>
      </c>
      <c r="L295" s="38"/>
      <c r="M295" s="34"/>
      <c r="N295" s="35"/>
    </row>
    <row r="296" spans="1:14" hidden="1" outlineLevel="2" x14ac:dyDescent="0.2">
      <c r="A296" s="39" t="s">
        <v>145</v>
      </c>
      <c r="B296" s="70" t="s">
        <v>73</v>
      </c>
      <c r="C296" s="40"/>
      <c r="D296" s="41"/>
      <c r="E296" s="41">
        <f t="shared" ref="E296:E298" si="125">C296*D296</f>
        <v>0</v>
      </c>
      <c r="F296" s="41"/>
      <c r="G296" s="41">
        <f t="shared" ref="G296" si="126">E296*F296</f>
        <v>0</v>
      </c>
      <c r="H296" s="41"/>
      <c r="I296" s="42">
        <f t="shared" ref="I296" si="127">G296*H296</f>
        <v>0</v>
      </c>
      <c r="J296" s="31"/>
      <c r="K296" s="43"/>
      <c r="L296" s="44"/>
      <c r="M296" s="34"/>
      <c r="N296" s="35"/>
    </row>
    <row r="297" spans="1:14" ht="15" hidden="1" customHeight="1" outlineLevel="2" x14ac:dyDescent="0.2">
      <c r="A297" s="45"/>
      <c r="B297" s="46"/>
      <c r="C297" s="47"/>
      <c r="D297" s="48"/>
      <c r="E297" s="48">
        <f t="shared" si="125"/>
        <v>0</v>
      </c>
      <c r="F297" s="48"/>
      <c r="G297" s="48" t="str">
        <f>K284</f>
        <v>1,61</v>
      </c>
      <c r="H297" s="48">
        <v>160</v>
      </c>
      <c r="I297" s="30">
        <f>G297*H297</f>
        <v>257.60000000000002</v>
      </c>
      <c r="J297" s="31"/>
      <c r="K297" s="43"/>
      <c r="L297" s="44"/>
      <c r="M297" s="34"/>
      <c r="N297" s="35"/>
    </row>
    <row r="298" spans="1:14" ht="15" hidden="1" customHeight="1" outlineLevel="2" x14ac:dyDescent="0.2">
      <c r="A298" s="45"/>
      <c r="B298" s="23"/>
      <c r="C298" s="47"/>
      <c r="D298" s="48"/>
      <c r="E298" s="48">
        <f t="shared" si="125"/>
        <v>0</v>
      </c>
      <c r="F298" s="50"/>
      <c r="G298" s="48"/>
      <c r="H298" s="48"/>
      <c r="I298" s="30">
        <f t="shared" ref="I298:I300" si="128">C298*D298*F298*H298</f>
        <v>0</v>
      </c>
      <c r="J298" s="31"/>
      <c r="K298" s="43"/>
      <c r="L298" s="44"/>
      <c r="M298" s="34"/>
      <c r="N298" s="35"/>
    </row>
    <row r="299" spans="1:14" hidden="1" outlineLevel="2" x14ac:dyDescent="0.2">
      <c r="A299" s="51"/>
      <c r="B299" s="52"/>
      <c r="C299" s="47"/>
      <c r="D299" s="48"/>
      <c r="E299" s="48">
        <f>C299*D299</f>
        <v>0</v>
      </c>
      <c r="F299" s="48"/>
      <c r="G299" s="48"/>
      <c r="H299" s="48"/>
      <c r="I299" s="30">
        <f t="shared" si="128"/>
        <v>0</v>
      </c>
      <c r="J299" s="31"/>
      <c r="K299" s="43"/>
      <c r="L299" s="44"/>
      <c r="M299" s="34"/>
      <c r="N299" s="35"/>
    </row>
    <row r="300" spans="1:14" hidden="1" outlineLevel="2" x14ac:dyDescent="0.2">
      <c r="A300" s="53"/>
      <c r="B300" s="54"/>
      <c r="C300" s="40"/>
      <c r="D300" s="41"/>
      <c r="E300" s="41">
        <f>C300*D300</f>
        <v>0</v>
      </c>
      <c r="F300" s="41"/>
      <c r="G300" s="41">
        <f>E300*F300</f>
        <v>0</v>
      </c>
      <c r="H300" s="41"/>
      <c r="I300" s="30">
        <f t="shared" si="128"/>
        <v>0</v>
      </c>
      <c r="J300" s="31"/>
      <c r="K300" s="43"/>
      <c r="L300" s="44"/>
      <c r="M300" s="34"/>
      <c r="N300" s="35"/>
    </row>
    <row r="301" spans="1:14" outlineLevel="1" collapsed="1" x14ac:dyDescent="0.2">
      <c r="A301" s="55" t="str">
        <f>IF(A296="","",A296)</f>
        <v>1.2.5.2.3</v>
      </c>
      <c r="B301" s="56" t="str">
        <f>B296</f>
        <v>Armature pour les massifs BA</v>
      </c>
      <c r="C301" s="60">
        <f>SUM(C295:C300)</f>
        <v>0</v>
      </c>
      <c r="D301" s="61"/>
      <c r="E301" s="62">
        <f>SUM(E295:E300)</f>
        <v>0</v>
      </c>
      <c r="F301" s="61"/>
      <c r="G301" s="63">
        <f>SUM(G295:G300)</f>
        <v>0</v>
      </c>
      <c r="H301" s="61"/>
      <c r="I301" s="64">
        <f>SUM(I295:I300)</f>
        <v>257.60000000000002</v>
      </c>
      <c r="J301" s="31" t="str">
        <f>IF(I301&gt;0,"kg",IF(G301&gt;0,"m2",IF(E301&gt;0,"ml","Ens")))</f>
        <v>kg</v>
      </c>
      <c r="K301" s="104" t="str">
        <f>IF(I301&gt;0,FIXED(I301,2),IF(G301&gt;0,FIXED(G301,2),IF(E301&gt;0,FIXED(E301,2),FIXED(C301,2))))</f>
        <v>257,60</v>
      </c>
      <c r="L301" s="58"/>
      <c r="M301" s="34"/>
      <c r="N301" s="35"/>
    </row>
    <row r="302" spans="1:14" outlineLevel="1" x14ac:dyDescent="0.2">
      <c r="A302" s="55"/>
      <c r="B302" s="56"/>
      <c r="C302" s="26"/>
      <c r="D302" s="27"/>
      <c r="E302" s="28"/>
      <c r="F302" s="27"/>
      <c r="G302" s="29"/>
      <c r="H302" s="27"/>
      <c r="I302" s="30"/>
      <c r="J302" s="31"/>
      <c r="K302" s="57"/>
      <c r="L302" s="58"/>
      <c r="M302" s="34"/>
      <c r="N302" s="35"/>
    </row>
    <row r="303" spans="1:14" outlineLevel="1" x14ac:dyDescent="0.2">
      <c r="A303" s="55"/>
      <c r="B303" s="56"/>
      <c r="C303" s="26"/>
      <c r="D303" s="27"/>
      <c r="E303" s="28"/>
      <c r="F303" s="27"/>
      <c r="G303" s="29"/>
      <c r="H303" s="27"/>
      <c r="I303" s="30"/>
      <c r="J303" s="31"/>
      <c r="K303" s="57"/>
      <c r="L303" s="58"/>
      <c r="M303" s="34"/>
      <c r="N303" s="35"/>
    </row>
    <row r="304" spans="1:14" outlineLevel="1" collapsed="1" x14ac:dyDescent="0.2">
      <c r="A304" s="55"/>
      <c r="B304" s="56"/>
      <c r="C304" s="26"/>
      <c r="D304" s="27"/>
      <c r="E304" s="28"/>
      <c r="F304" s="27"/>
      <c r="G304" s="29"/>
      <c r="H304" s="27"/>
      <c r="I304" s="30"/>
      <c r="J304" s="31"/>
      <c r="K304" s="57"/>
      <c r="L304" s="58"/>
      <c r="M304" s="34"/>
      <c r="N304" s="35"/>
    </row>
    <row r="305" spans="1:14" hidden="1" outlineLevel="2" x14ac:dyDescent="0.2">
      <c r="A305" s="65" t="s">
        <v>0</v>
      </c>
      <c r="B305" s="66" t="s">
        <v>1</v>
      </c>
      <c r="C305" s="67" t="s">
        <v>4</v>
      </c>
      <c r="D305" s="68" t="s">
        <v>5</v>
      </c>
      <c r="E305" s="68" t="s">
        <v>6</v>
      </c>
      <c r="F305" s="68" t="s">
        <v>7</v>
      </c>
      <c r="G305" s="68" t="s">
        <v>8</v>
      </c>
      <c r="H305" s="68" t="s">
        <v>9</v>
      </c>
      <c r="I305" s="69" t="s">
        <v>10</v>
      </c>
      <c r="J305" s="31" t="s">
        <v>2</v>
      </c>
      <c r="K305" s="37" t="s">
        <v>3</v>
      </c>
      <c r="L305" s="38"/>
      <c r="M305" s="34"/>
      <c r="N305" s="35"/>
    </row>
    <row r="306" spans="1:14" hidden="1" outlineLevel="2" x14ac:dyDescent="0.2">
      <c r="A306" s="39" t="s">
        <v>146</v>
      </c>
      <c r="B306" s="70" t="s">
        <v>75</v>
      </c>
      <c r="C306" s="40"/>
      <c r="D306" s="41"/>
      <c r="E306" s="41">
        <f t="shared" ref="E306" si="129">C306*D306</f>
        <v>0</v>
      </c>
      <c r="F306" s="41"/>
      <c r="G306" s="41">
        <f t="shared" ref="G306" si="130">E306*F306</f>
        <v>0</v>
      </c>
      <c r="H306" s="41"/>
      <c r="I306" s="42">
        <f t="shared" ref="I306" si="131">G306*H306</f>
        <v>0</v>
      </c>
      <c r="J306" s="31"/>
      <c r="K306" s="43"/>
      <c r="L306" s="44"/>
      <c r="M306" s="34"/>
      <c r="N306" s="35"/>
    </row>
    <row r="307" spans="1:14" ht="15" hidden="1" customHeight="1" outlineLevel="2" x14ac:dyDescent="0.2">
      <c r="A307" s="45"/>
      <c r="B307" s="46"/>
      <c r="C307" s="47">
        <v>5</v>
      </c>
      <c r="D307" s="48"/>
      <c r="E307" s="48"/>
      <c r="F307" s="48"/>
      <c r="G307" s="48"/>
      <c r="H307" s="48"/>
      <c r="I307" s="30">
        <f>G307*H307</f>
        <v>0</v>
      </c>
      <c r="J307" s="31"/>
      <c r="K307" s="43"/>
      <c r="L307" s="44"/>
      <c r="M307" s="34"/>
      <c r="N307" s="35"/>
    </row>
    <row r="308" spans="1:14" ht="15" hidden="1" customHeight="1" outlineLevel="2" x14ac:dyDescent="0.2">
      <c r="A308" s="45"/>
      <c r="B308" s="23"/>
      <c r="C308" s="47">
        <v>4</v>
      </c>
      <c r="D308" s="48"/>
      <c r="E308" s="48"/>
      <c r="F308" s="50"/>
      <c r="G308" s="48"/>
      <c r="H308" s="48"/>
      <c r="I308" s="30">
        <f>G308*H308</f>
        <v>0</v>
      </c>
      <c r="J308" s="31"/>
      <c r="K308" s="43"/>
      <c r="L308" s="44"/>
      <c r="M308" s="34"/>
      <c r="N308" s="35"/>
    </row>
    <row r="309" spans="1:14" hidden="1" outlineLevel="2" x14ac:dyDescent="0.2">
      <c r="A309" s="51"/>
      <c r="B309" s="52"/>
      <c r="C309" s="47"/>
      <c r="D309" s="48"/>
      <c r="E309" s="48"/>
      <c r="F309" s="48"/>
      <c r="G309" s="48"/>
      <c r="H309" s="48"/>
      <c r="I309" s="30"/>
      <c r="J309" s="31"/>
      <c r="K309" s="43"/>
      <c r="L309" s="44"/>
      <c r="M309" s="34"/>
      <c r="N309" s="35"/>
    </row>
    <row r="310" spans="1:14" hidden="1" outlineLevel="2" x14ac:dyDescent="0.2">
      <c r="A310" s="53"/>
      <c r="B310" s="54"/>
      <c r="C310" s="40"/>
      <c r="D310" s="41"/>
      <c r="E310" s="41">
        <f>C310*D310</f>
        <v>0</v>
      </c>
      <c r="F310" s="41"/>
      <c r="G310" s="41">
        <f>E310*F310</f>
        <v>0</v>
      </c>
      <c r="H310" s="41"/>
      <c r="I310" s="30">
        <f t="shared" ref="I310" si="132">C310*D310*F310*H310</f>
        <v>0</v>
      </c>
      <c r="J310" s="31"/>
      <c r="K310" s="43"/>
      <c r="L310" s="44"/>
      <c r="M310" s="34"/>
      <c r="N310" s="35"/>
    </row>
    <row r="311" spans="1:14" outlineLevel="1" collapsed="1" x14ac:dyDescent="0.2">
      <c r="A311" s="55" t="str">
        <f>IF(A306="","",A306)</f>
        <v>1.2.5.2.4</v>
      </c>
      <c r="B311" s="56" t="str">
        <f>B306</f>
        <v>Mise en place des prescellements</v>
      </c>
      <c r="C311" s="60">
        <f>SUM(C305:C310)</f>
        <v>9</v>
      </c>
      <c r="D311" s="61"/>
      <c r="E311" s="62">
        <f>SUM(E305:E310)</f>
        <v>0</v>
      </c>
      <c r="F311" s="61"/>
      <c r="G311" s="63">
        <f>SUM(G305:G310)</f>
        <v>0</v>
      </c>
      <c r="H311" s="61"/>
      <c r="I311" s="64">
        <f>SUM(I305:I310)</f>
        <v>0</v>
      </c>
      <c r="J311" s="31" t="str">
        <f>IF(I311&gt;0,"m3",IF(G311&gt;0,"m2",IF(E311&gt;0,"ml","nb")))</f>
        <v>nb</v>
      </c>
      <c r="K311" s="57" t="str">
        <f>IF(I311&gt;0,FIXED(I311,2),IF(G311&gt;0,FIXED(G311,2),IF(E311&gt;0,FIXED(E311,2),FIXED(C311,2))))</f>
        <v>9,00</v>
      </c>
      <c r="L311" s="58"/>
      <c r="M311" s="34"/>
      <c r="N311" s="35"/>
    </row>
    <row r="312" spans="1:14" outlineLevel="1" x14ac:dyDescent="0.2">
      <c r="A312" s="55"/>
      <c r="B312" s="56"/>
      <c r="C312" s="26"/>
      <c r="D312" s="27"/>
      <c r="E312" s="28"/>
      <c r="F312" s="27"/>
      <c r="G312" s="29"/>
      <c r="H312" s="27"/>
      <c r="I312" s="30"/>
      <c r="J312" s="31"/>
      <c r="K312" s="57"/>
      <c r="L312" s="58"/>
      <c r="M312" s="34"/>
      <c r="N312" s="35"/>
    </row>
    <row r="313" spans="1:14" outlineLevel="1" x14ac:dyDescent="0.2">
      <c r="A313" s="83" t="s">
        <v>120</v>
      </c>
      <c r="B313" s="84" t="s">
        <v>76</v>
      </c>
      <c r="C313" s="26"/>
      <c r="D313" s="27"/>
      <c r="E313" s="28"/>
      <c r="F313" s="27"/>
      <c r="G313" s="29"/>
      <c r="H313" s="27"/>
      <c r="I313" s="30"/>
      <c r="J313" s="31"/>
      <c r="K313" s="32"/>
      <c r="L313" s="33"/>
      <c r="M313" s="34"/>
      <c r="N313" s="35"/>
    </row>
    <row r="314" spans="1:14" hidden="1" outlineLevel="2" x14ac:dyDescent="0.2">
      <c r="A314" s="65" t="s">
        <v>0</v>
      </c>
      <c r="B314" s="66" t="s">
        <v>1</v>
      </c>
      <c r="C314" s="67" t="s">
        <v>4</v>
      </c>
      <c r="D314" s="68" t="s">
        <v>5</v>
      </c>
      <c r="E314" s="68" t="s">
        <v>6</v>
      </c>
      <c r="F314" s="68" t="s">
        <v>7</v>
      </c>
      <c r="G314" s="68" t="s">
        <v>8</v>
      </c>
      <c r="H314" s="68" t="s">
        <v>9</v>
      </c>
      <c r="I314" s="69" t="s">
        <v>10</v>
      </c>
      <c r="J314" s="31" t="s">
        <v>2</v>
      </c>
      <c r="K314" s="37" t="s">
        <v>3</v>
      </c>
      <c r="L314" s="38"/>
      <c r="M314" s="34"/>
      <c r="N314" s="35"/>
    </row>
    <row r="315" spans="1:14" hidden="1" outlineLevel="2" x14ac:dyDescent="0.2">
      <c r="A315" s="39" t="s">
        <v>147</v>
      </c>
      <c r="B315" s="70" t="s">
        <v>77</v>
      </c>
      <c r="C315" s="40"/>
      <c r="D315" s="41"/>
      <c r="E315" s="41">
        <f t="shared" ref="E315" si="133">C315*D315</f>
        <v>0</v>
      </c>
      <c r="F315" s="41"/>
      <c r="G315" s="41">
        <f t="shared" ref="G315" si="134">E315*F315</f>
        <v>0</v>
      </c>
      <c r="H315" s="41"/>
      <c r="I315" s="42">
        <f t="shared" ref="I315" si="135">G315*H315</f>
        <v>0</v>
      </c>
      <c r="J315" s="31"/>
      <c r="K315" s="43"/>
      <c r="L315" s="44"/>
      <c r="M315" s="34"/>
      <c r="N315" s="35"/>
    </row>
    <row r="316" spans="1:14" ht="15" hidden="1" customHeight="1" outlineLevel="2" x14ac:dyDescent="0.2">
      <c r="A316" s="45"/>
      <c r="B316" s="46"/>
      <c r="C316" s="47"/>
      <c r="D316" s="48"/>
      <c r="E316" s="48">
        <v>32.799999999999997</v>
      </c>
      <c r="F316" s="48">
        <v>0.2</v>
      </c>
      <c r="G316" s="48">
        <f>F316*E316</f>
        <v>6.56</v>
      </c>
      <c r="H316" s="48">
        <v>0.6</v>
      </c>
      <c r="I316" s="30">
        <f>H316*G316</f>
        <v>3.9359999999999995</v>
      </c>
      <c r="J316" s="31"/>
      <c r="K316" s="43"/>
      <c r="L316" s="44"/>
      <c r="M316" s="34"/>
      <c r="N316" s="35"/>
    </row>
    <row r="317" spans="1:14" ht="15" hidden="1" customHeight="1" outlineLevel="2" x14ac:dyDescent="0.2">
      <c r="A317" s="45"/>
      <c r="B317" s="23"/>
      <c r="C317" s="47"/>
      <c r="D317" s="48"/>
      <c r="E317" s="48">
        <v>8.1999999999999993</v>
      </c>
      <c r="F317" s="50">
        <v>0.3</v>
      </c>
      <c r="G317" s="48">
        <f t="shared" ref="G317" si="136">F317*E317</f>
        <v>2.4599999999999995</v>
      </c>
      <c r="H317" s="48">
        <v>0.6</v>
      </c>
      <c r="I317" s="30">
        <f t="shared" ref="I317:I319" si="137">H317*G317</f>
        <v>1.4759999999999998</v>
      </c>
      <c r="J317" s="31"/>
      <c r="K317" s="43"/>
      <c r="L317" s="44"/>
      <c r="M317" s="34"/>
      <c r="N317" s="35"/>
    </row>
    <row r="318" spans="1:14" hidden="1" outlineLevel="2" x14ac:dyDescent="0.2">
      <c r="A318" s="51"/>
      <c r="B318" s="52"/>
      <c r="C318" s="47"/>
      <c r="D318" s="48"/>
      <c r="E318" s="48">
        <v>42.6</v>
      </c>
      <c r="F318" s="48">
        <v>0.2</v>
      </c>
      <c r="G318" s="48">
        <f t="shared" ref="G318:G319" si="138">F318*E318</f>
        <v>8.5200000000000014</v>
      </c>
      <c r="H318" s="48">
        <v>0.84</v>
      </c>
      <c r="I318" s="30">
        <f t="shared" si="137"/>
        <v>7.1568000000000005</v>
      </c>
      <c r="J318" s="31"/>
      <c r="K318" s="43"/>
      <c r="L318" s="44"/>
      <c r="M318" s="34"/>
      <c r="N318" s="35"/>
    </row>
    <row r="319" spans="1:14" hidden="1" outlineLevel="2" x14ac:dyDescent="0.2">
      <c r="A319" s="51"/>
      <c r="B319" s="52"/>
      <c r="C319" s="47"/>
      <c r="D319" s="48"/>
      <c r="E319" s="111">
        <v>15.7</v>
      </c>
      <c r="F319" s="111">
        <v>0.15</v>
      </c>
      <c r="G319" s="111">
        <f t="shared" si="138"/>
        <v>2.355</v>
      </c>
      <c r="H319" s="111">
        <v>0.5</v>
      </c>
      <c r="I319" s="112">
        <f t="shared" si="137"/>
        <v>1.1775</v>
      </c>
      <c r="J319" s="31"/>
      <c r="K319" s="43"/>
      <c r="L319" s="44"/>
      <c r="M319" s="34"/>
      <c r="N319" s="35"/>
    </row>
    <row r="320" spans="1:14" hidden="1" outlineLevel="2" x14ac:dyDescent="0.2">
      <c r="A320" s="53"/>
      <c r="B320" s="54"/>
      <c r="C320" s="40"/>
      <c r="D320" s="41"/>
      <c r="E320" s="41">
        <f>C320*D320</f>
        <v>0</v>
      </c>
      <c r="F320" s="41"/>
      <c r="G320" s="41">
        <f>E320*F320</f>
        <v>0</v>
      </c>
      <c r="H320" s="41"/>
      <c r="I320" s="30">
        <f t="shared" ref="I320" si="139">C320*D320*F320*H320</f>
        <v>0</v>
      </c>
      <c r="J320" s="31"/>
      <c r="K320" s="43"/>
      <c r="L320" s="44"/>
      <c r="M320" s="34"/>
      <c r="N320" s="35"/>
    </row>
    <row r="321" spans="1:14" outlineLevel="1" collapsed="1" x14ac:dyDescent="0.2">
      <c r="A321" s="55" t="str">
        <f>IF(A315="","",A315)</f>
        <v>1.2.5.3.1</v>
      </c>
      <c r="B321" s="56" t="str">
        <f>B315</f>
        <v>BETON C25/30 pour les Longrines</v>
      </c>
      <c r="C321" s="60">
        <f>SUM(C314:C320)</f>
        <v>0</v>
      </c>
      <c r="D321" s="61"/>
      <c r="E321" s="62">
        <f>SUM(E314:E320)</f>
        <v>99.3</v>
      </c>
      <c r="F321" s="61"/>
      <c r="G321" s="63">
        <f>SUM(G314:G320)</f>
        <v>19.895</v>
      </c>
      <c r="H321" s="61"/>
      <c r="I321" s="64">
        <f>SUM(I314:I320)</f>
        <v>13.7463</v>
      </c>
      <c r="J321" s="31" t="str">
        <f>IF(I321&gt;0,"m3",IF(G321&gt;0,"m2",IF(E321&gt;0,"ml","Ens")))</f>
        <v>m3</v>
      </c>
      <c r="K321" s="57" t="str">
        <f>IF(I321&gt;0,FIXED(I321,2),IF(G321&gt;0,FIXED(G321,2),IF(E321&gt;0,FIXED(E321,2),FIXED(C321,2))))</f>
        <v>13,75</v>
      </c>
      <c r="L321" s="58"/>
      <c r="M321" s="34"/>
      <c r="N321" s="35"/>
    </row>
    <row r="322" spans="1:14" outlineLevel="1" x14ac:dyDescent="0.2">
      <c r="A322" s="55"/>
      <c r="B322" s="56"/>
      <c r="C322" s="26"/>
      <c r="D322" s="27"/>
      <c r="E322" s="28"/>
      <c r="F322" s="27"/>
      <c r="G322" s="29"/>
      <c r="H322" s="27"/>
      <c r="I322" s="30"/>
      <c r="J322" s="31"/>
      <c r="K322" s="57"/>
      <c r="L322" s="58"/>
      <c r="M322" s="34"/>
      <c r="N322" s="35"/>
    </row>
    <row r="323" spans="1:14" hidden="1" outlineLevel="2" x14ac:dyDescent="0.2">
      <c r="A323" s="65" t="s">
        <v>0</v>
      </c>
      <c r="B323" s="66" t="s">
        <v>1</v>
      </c>
      <c r="C323" s="67" t="s">
        <v>4</v>
      </c>
      <c r="D323" s="68" t="s">
        <v>5</v>
      </c>
      <c r="E323" s="68" t="s">
        <v>6</v>
      </c>
      <c r="F323" s="68" t="s">
        <v>7</v>
      </c>
      <c r="G323" s="68" t="s">
        <v>10</v>
      </c>
      <c r="H323" s="68" t="s">
        <v>70</v>
      </c>
      <c r="I323" s="69" t="s">
        <v>69</v>
      </c>
      <c r="J323" s="31" t="s">
        <v>2</v>
      </c>
      <c r="K323" s="37" t="s">
        <v>3</v>
      </c>
      <c r="L323" s="38"/>
      <c r="M323" s="34"/>
      <c r="N323" s="35"/>
    </row>
    <row r="324" spans="1:14" hidden="1" outlineLevel="2" x14ac:dyDescent="0.2">
      <c r="A324" s="39" t="s">
        <v>148</v>
      </c>
      <c r="B324" s="70" t="s">
        <v>78</v>
      </c>
      <c r="C324" s="40"/>
      <c r="D324" s="41"/>
      <c r="E324" s="41">
        <f t="shared" ref="E324:E325" si="140">C324*D324</f>
        <v>0</v>
      </c>
      <c r="F324" s="41"/>
      <c r="G324" s="41">
        <f t="shared" ref="G324" si="141">E324*F324</f>
        <v>0</v>
      </c>
      <c r="H324" s="41"/>
      <c r="I324" s="42">
        <f t="shared" ref="I324" si="142">G324*H324</f>
        <v>0</v>
      </c>
      <c r="J324" s="31"/>
      <c r="K324" s="43"/>
      <c r="L324" s="44"/>
      <c r="M324" s="34"/>
      <c r="N324" s="35"/>
    </row>
    <row r="325" spans="1:14" ht="15" hidden="1" customHeight="1" outlineLevel="2" x14ac:dyDescent="0.2">
      <c r="A325" s="45"/>
      <c r="B325" s="46"/>
      <c r="C325" s="47"/>
      <c r="D325" s="48"/>
      <c r="E325" s="48">
        <f t="shared" si="140"/>
        <v>0</v>
      </c>
      <c r="F325" s="48"/>
      <c r="G325" s="48" t="str">
        <f>K321</f>
        <v>13,75</v>
      </c>
      <c r="H325" s="48">
        <v>160</v>
      </c>
      <c r="I325" s="30">
        <f>G325*H325</f>
        <v>2200</v>
      </c>
      <c r="J325" s="31"/>
      <c r="K325" s="43"/>
      <c r="L325" s="44"/>
      <c r="M325" s="34"/>
      <c r="N325" s="35"/>
    </row>
    <row r="326" spans="1:14" hidden="1" outlineLevel="2" x14ac:dyDescent="0.2">
      <c r="A326" s="53"/>
      <c r="B326" s="54"/>
      <c r="C326" s="40"/>
      <c r="D326" s="41"/>
      <c r="E326" s="41">
        <f>C326*D326</f>
        <v>0</v>
      </c>
      <c r="F326" s="41"/>
      <c r="G326" s="41">
        <f>E326*F326</f>
        <v>0</v>
      </c>
      <c r="H326" s="41"/>
      <c r="I326" s="30">
        <f t="shared" ref="I326" si="143">C326*D326*F326*H326</f>
        <v>0</v>
      </c>
      <c r="J326" s="31"/>
      <c r="K326" s="43"/>
      <c r="L326" s="44"/>
      <c r="M326" s="34"/>
      <c r="N326" s="35"/>
    </row>
    <row r="327" spans="1:14" outlineLevel="1" collapsed="1" x14ac:dyDescent="0.2">
      <c r="A327" s="55" t="str">
        <f>IF(A324="","",A324)</f>
        <v>1.2.5.3.2</v>
      </c>
      <c r="B327" s="56" t="str">
        <f>B324</f>
        <v>Armature pour les Longrines BA</v>
      </c>
      <c r="C327" s="60">
        <f>SUM(C323:C326)</f>
        <v>0</v>
      </c>
      <c r="D327" s="61"/>
      <c r="E327" s="62">
        <f>SUM(E323:E326)</f>
        <v>0</v>
      </c>
      <c r="F327" s="61"/>
      <c r="G327" s="63">
        <f>SUM(G323:G326)</f>
        <v>0</v>
      </c>
      <c r="H327" s="61"/>
      <c r="I327" s="64">
        <f>SUM(I323:I326)</f>
        <v>2200</v>
      </c>
      <c r="J327" s="31" t="str">
        <f>IF(I327&gt;0,"kg",IF(G327&gt;0,"m2",IF(E327&gt;0,"ml","Ens")))</f>
        <v>kg</v>
      </c>
      <c r="K327" s="57" t="str">
        <f>IF(I327&gt;0,FIXED(I327,2),IF(G327&gt;0,FIXED(G327,2),IF(E327&gt;0,FIXED(E327,2),FIXED(C327,2))))</f>
        <v>2 200,00</v>
      </c>
      <c r="L327" s="58"/>
      <c r="M327" s="34"/>
      <c r="N327" s="35"/>
    </row>
    <row r="328" spans="1:14" outlineLevel="1" collapsed="1" x14ac:dyDescent="0.2">
      <c r="A328" s="55"/>
      <c r="B328" s="56"/>
      <c r="C328" s="26"/>
      <c r="D328" s="27"/>
      <c r="E328" s="28"/>
      <c r="F328" s="27"/>
      <c r="G328" s="29"/>
      <c r="H328" s="27"/>
      <c r="I328" s="30"/>
      <c r="J328" s="31"/>
      <c r="K328" s="57"/>
      <c r="L328" s="58"/>
      <c r="M328" s="34"/>
      <c r="N328" s="35"/>
    </row>
    <row r="329" spans="1:14" hidden="1" outlineLevel="2" x14ac:dyDescent="0.2">
      <c r="A329" s="65" t="s">
        <v>0</v>
      </c>
      <c r="B329" s="66" t="s">
        <v>1</v>
      </c>
      <c r="C329" s="67" t="s">
        <v>4</v>
      </c>
      <c r="D329" s="68" t="s">
        <v>5</v>
      </c>
      <c r="E329" s="68" t="s">
        <v>6</v>
      </c>
      <c r="F329" s="68" t="s">
        <v>7</v>
      </c>
      <c r="G329" s="68" t="s">
        <v>8</v>
      </c>
      <c r="H329" s="68" t="s">
        <v>9</v>
      </c>
      <c r="I329" s="69" t="s">
        <v>10</v>
      </c>
      <c r="J329" s="31" t="s">
        <v>2</v>
      </c>
      <c r="K329" s="37" t="s">
        <v>3</v>
      </c>
      <c r="L329" s="38"/>
      <c r="M329" s="34"/>
      <c r="N329" s="35"/>
    </row>
    <row r="330" spans="1:14" hidden="1" outlineLevel="2" x14ac:dyDescent="0.2">
      <c r="A330" s="39" t="s">
        <v>149</v>
      </c>
      <c r="B330" s="70" t="s">
        <v>79</v>
      </c>
      <c r="C330" s="40"/>
      <c r="D330" s="41"/>
      <c r="E330" s="41">
        <f t="shared" ref="E330" si="144">C330*D330</f>
        <v>0</v>
      </c>
      <c r="F330" s="41"/>
      <c r="G330" s="41">
        <f t="shared" ref="G330" si="145">E330*F330</f>
        <v>0</v>
      </c>
      <c r="H330" s="41"/>
      <c r="I330" s="42">
        <f t="shared" ref="I330" si="146">G330*H330</f>
        <v>0</v>
      </c>
      <c r="J330" s="31"/>
      <c r="K330" s="43"/>
      <c r="L330" s="44"/>
      <c r="M330" s="34"/>
      <c r="N330" s="35"/>
    </row>
    <row r="331" spans="1:14" ht="15" hidden="1" customHeight="1" outlineLevel="2" x14ac:dyDescent="0.2">
      <c r="A331" s="45"/>
      <c r="B331" s="46"/>
      <c r="C331" s="47"/>
      <c r="D331" s="48"/>
      <c r="E331" s="48">
        <v>32.799999999999997</v>
      </c>
      <c r="F331" s="48">
        <v>0.2</v>
      </c>
      <c r="G331" s="48">
        <f>E331+2*(F331+2*H331)</f>
        <v>35.599999999999994</v>
      </c>
      <c r="H331" s="48">
        <v>0.6</v>
      </c>
      <c r="I331" s="30"/>
      <c r="J331" s="31"/>
      <c r="K331" s="43"/>
      <c r="L331" s="44"/>
      <c r="M331" s="34"/>
      <c r="N331" s="35"/>
    </row>
    <row r="332" spans="1:14" ht="15" hidden="1" customHeight="1" outlineLevel="2" x14ac:dyDescent="0.2">
      <c r="A332" s="45"/>
      <c r="B332" s="23"/>
      <c r="C332" s="47"/>
      <c r="D332" s="48"/>
      <c r="E332" s="48">
        <v>8.1999999999999993</v>
      </c>
      <c r="F332" s="50">
        <v>0.3</v>
      </c>
      <c r="G332" s="48">
        <f t="shared" ref="G332:G334" si="147">E332+2*(F332+2*H332)</f>
        <v>11.2</v>
      </c>
      <c r="H332" s="48">
        <v>0.6</v>
      </c>
      <c r="I332" s="30"/>
      <c r="J332" s="31"/>
      <c r="K332" s="43"/>
      <c r="L332" s="44"/>
      <c r="M332" s="34"/>
      <c r="N332" s="35"/>
    </row>
    <row r="333" spans="1:14" hidden="1" outlineLevel="2" x14ac:dyDescent="0.2">
      <c r="A333" s="51"/>
      <c r="B333" s="52"/>
      <c r="C333" s="47"/>
      <c r="D333" s="48"/>
      <c r="E333" s="48">
        <v>42.6</v>
      </c>
      <c r="F333" s="48">
        <v>0.2</v>
      </c>
      <c r="G333" s="48">
        <f t="shared" si="147"/>
        <v>46.36</v>
      </c>
      <c r="H333" s="48">
        <v>0.84</v>
      </c>
      <c r="I333" s="30"/>
      <c r="J333" s="31"/>
      <c r="K333" s="43"/>
      <c r="L333" s="44"/>
      <c r="M333" s="34"/>
      <c r="N333" s="35"/>
    </row>
    <row r="334" spans="1:14" hidden="1" outlineLevel="2" x14ac:dyDescent="0.2">
      <c r="A334" s="51"/>
      <c r="B334" s="52"/>
      <c r="C334" s="47"/>
      <c r="D334" s="48"/>
      <c r="E334" s="111">
        <v>15.7</v>
      </c>
      <c r="F334" s="111">
        <v>0.15</v>
      </c>
      <c r="G334" s="111">
        <f t="shared" si="147"/>
        <v>18</v>
      </c>
      <c r="H334" s="111">
        <v>0.5</v>
      </c>
      <c r="I334" s="30"/>
      <c r="J334" s="31"/>
      <c r="K334" s="43"/>
      <c r="L334" s="44"/>
      <c r="M334" s="34"/>
      <c r="N334" s="35"/>
    </row>
    <row r="335" spans="1:14" hidden="1" outlineLevel="2" x14ac:dyDescent="0.2">
      <c r="A335" s="51"/>
      <c r="B335" s="52"/>
      <c r="C335" s="47"/>
      <c r="D335" s="48"/>
      <c r="E335" s="48"/>
      <c r="F335" s="48"/>
      <c r="G335" s="48"/>
      <c r="H335" s="48"/>
      <c r="I335" s="30"/>
      <c r="J335" s="31"/>
      <c r="K335" s="43"/>
      <c r="L335" s="44"/>
      <c r="M335" s="34"/>
      <c r="N335" s="35"/>
    </row>
    <row r="336" spans="1:14" hidden="1" outlineLevel="2" x14ac:dyDescent="0.2">
      <c r="A336" s="53"/>
      <c r="B336" s="54"/>
      <c r="C336" s="40"/>
      <c r="D336" s="41"/>
      <c r="E336" s="41">
        <f>C336*D336</f>
        <v>0</v>
      </c>
      <c r="F336" s="41"/>
      <c r="G336" s="41">
        <f>E336*F336</f>
        <v>0</v>
      </c>
      <c r="H336" s="41"/>
      <c r="I336" s="30">
        <f t="shared" ref="I336" si="148">C336*D336*F336*H336</f>
        <v>0</v>
      </c>
      <c r="J336" s="31"/>
      <c r="K336" s="43"/>
      <c r="L336" s="44"/>
      <c r="M336" s="34"/>
      <c r="N336" s="35"/>
    </row>
    <row r="337" spans="1:14" outlineLevel="1" collapsed="1" x14ac:dyDescent="0.2">
      <c r="A337" s="55" t="str">
        <f>IF(A330="","",A330)</f>
        <v>1.2.5.3.3</v>
      </c>
      <c r="B337" s="56" t="str">
        <f>B330</f>
        <v>Coffrage pour les Longrines BA</v>
      </c>
      <c r="C337" s="60">
        <f>SUM(C329:C336)</f>
        <v>0</v>
      </c>
      <c r="D337" s="61"/>
      <c r="E337" s="62">
        <f>SUM(E329:E336)</f>
        <v>99.3</v>
      </c>
      <c r="F337" s="61"/>
      <c r="G337" s="63">
        <f>SUM(G329:G336)</f>
        <v>111.16</v>
      </c>
      <c r="H337" s="61"/>
      <c r="I337" s="64">
        <f>SUM(I329:I336)</f>
        <v>0</v>
      </c>
      <c r="J337" s="31" t="str">
        <f>IF(I337&gt;0,"m3",IF(G337&gt;0,"m2",IF(E337&gt;0,"ml","Ens")))</f>
        <v>m2</v>
      </c>
      <c r="K337" s="57" t="str">
        <f>IF(I337&gt;0,FIXED(I337,2),IF(G337&gt;0,FIXED(G337,2),IF(E337&gt;0,FIXED(E337,2),FIXED(C337,2))))</f>
        <v>111,16</v>
      </c>
      <c r="L337" s="58"/>
      <c r="M337" s="34"/>
      <c r="N337" s="35"/>
    </row>
    <row r="338" spans="1:14" outlineLevel="1" collapsed="1" x14ac:dyDescent="0.2">
      <c r="A338" s="55"/>
      <c r="B338" s="56"/>
      <c r="C338" s="26"/>
      <c r="D338" s="27"/>
      <c r="E338" s="28"/>
      <c r="F338" s="27"/>
      <c r="G338" s="29"/>
      <c r="H338" s="27"/>
      <c r="I338" s="30"/>
      <c r="J338" s="31"/>
      <c r="K338" s="57"/>
      <c r="L338" s="58"/>
      <c r="M338" s="34"/>
      <c r="N338" s="35"/>
    </row>
    <row r="339" spans="1:14" hidden="1" outlineLevel="2" x14ac:dyDescent="0.2">
      <c r="A339" s="65" t="s">
        <v>0</v>
      </c>
      <c r="B339" s="66" t="s">
        <v>1</v>
      </c>
      <c r="C339" s="67" t="s">
        <v>4</v>
      </c>
      <c r="D339" s="68" t="s">
        <v>5</v>
      </c>
      <c r="E339" s="68" t="s">
        <v>6</v>
      </c>
      <c r="F339" s="68" t="s">
        <v>7</v>
      </c>
      <c r="G339" s="68" t="s">
        <v>8</v>
      </c>
      <c r="H339" s="68" t="s">
        <v>9</v>
      </c>
      <c r="I339" s="69" t="s">
        <v>10</v>
      </c>
      <c r="J339" s="31" t="s">
        <v>2</v>
      </c>
      <c r="K339" s="37" t="s">
        <v>3</v>
      </c>
      <c r="L339" s="38"/>
      <c r="M339" s="34"/>
      <c r="N339" s="35"/>
    </row>
    <row r="340" spans="1:14" ht="25.5" hidden="1" outlineLevel="2" x14ac:dyDescent="0.2">
      <c r="A340" s="39" t="s">
        <v>150</v>
      </c>
      <c r="B340" s="70" t="s">
        <v>95</v>
      </c>
      <c r="C340" s="40"/>
      <c r="D340" s="41"/>
      <c r="E340" s="41">
        <f t="shared" ref="E340" si="149">C340*D340</f>
        <v>0</v>
      </c>
      <c r="F340" s="41"/>
      <c r="G340" s="41">
        <f t="shared" ref="G340" si="150">E340*F340</f>
        <v>0</v>
      </c>
      <c r="H340" s="41"/>
      <c r="I340" s="42">
        <f t="shared" ref="I340" si="151">G340*H340</f>
        <v>0</v>
      </c>
      <c r="J340" s="31"/>
      <c r="K340" s="43"/>
      <c r="L340" s="44"/>
      <c r="M340" s="34"/>
      <c r="N340" s="35"/>
    </row>
    <row r="341" spans="1:14" ht="15" hidden="1" customHeight="1" outlineLevel="2" x14ac:dyDescent="0.2">
      <c r="A341" s="45"/>
      <c r="B341" s="46"/>
      <c r="C341" s="47"/>
      <c r="D341" s="48"/>
      <c r="E341" s="48">
        <v>43</v>
      </c>
      <c r="F341" s="48"/>
      <c r="G341" s="48">
        <f>F341*E341</f>
        <v>0</v>
      </c>
      <c r="H341" s="48"/>
      <c r="I341" s="30">
        <f>H341*G341</f>
        <v>0</v>
      </c>
      <c r="J341" s="31"/>
      <c r="K341" s="43"/>
      <c r="L341" s="44"/>
      <c r="M341" s="34"/>
      <c r="N341" s="35"/>
    </row>
    <row r="342" spans="1:14" ht="15" hidden="1" customHeight="1" outlineLevel="2" x14ac:dyDescent="0.2">
      <c r="A342" s="45"/>
      <c r="B342" s="23"/>
      <c r="C342" s="47"/>
      <c r="D342" s="48"/>
      <c r="E342" s="48">
        <v>15.7</v>
      </c>
      <c r="F342" s="50"/>
      <c r="G342" s="48">
        <f t="shared" ref="G342" si="152">F342*E342</f>
        <v>0</v>
      </c>
      <c r="H342" s="48"/>
      <c r="I342" s="30">
        <f t="shared" ref="I342" si="153">H342*G342</f>
        <v>0</v>
      </c>
      <c r="J342" s="31"/>
      <c r="K342" s="43"/>
      <c r="L342" s="44"/>
      <c r="M342" s="34"/>
      <c r="N342" s="35"/>
    </row>
    <row r="343" spans="1:14" hidden="1" outlineLevel="2" x14ac:dyDescent="0.2">
      <c r="A343" s="53"/>
      <c r="B343" s="54"/>
      <c r="C343" s="40"/>
      <c r="D343" s="41"/>
      <c r="E343" s="41">
        <f>C343*D343</f>
        <v>0</v>
      </c>
      <c r="F343" s="41"/>
      <c r="G343" s="41">
        <f>E343*F343</f>
        <v>0</v>
      </c>
      <c r="H343" s="41"/>
      <c r="I343" s="30">
        <f t="shared" ref="I343" si="154">C343*D343*F343*H343</f>
        <v>0</v>
      </c>
      <c r="J343" s="31"/>
      <c r="K343" s="43"/>
      <c r="L343" s="44"/>
      <c r="M343" s="34"/>
      <c r="N343" s="35"/>
    </row>
    <row r="344" spans="1:14" ht="27.75" customHeight="1" outlineLevel="1" collapsed="1" x14ac:dyDescent="0.2">
      <c r="A344" s="55" t="str">
        <f>IF(A340="","",A340)</f>
        <v>1.2.5.3.4</v>
      </c>
      <c r="B344" s="56" t="str">
        <f>B340</f>
        <v>Isolation périphérique contre longrine R=2.65 H=60cm</v>
      </c>
      <c r="C344" s="60">
        <f>SUM(C339:C343)</f>
        <v>0</v>
      </c>
      <c r="D344" s="61"/>
      <c r="E344" s="62">
        <f>SUM(E339:E343)</f>
        <v>58.7</v>
      </c>
      <c r="F344" s="61"/>
      <c r="G344" s="63">
        <f>SUM(G339:G343)</f>
        <v>0</v>
      </c>
      <c r="H344" s="61"/>
      <c r="I344" s="64">
        <f>SUM(I339:I343)</f>
        <v>0</v>
      </c>
      <c r="J344" s="31" t="str">
        <f>IF(I344&gt;0,"m3",IF(G344&gt;0,"m2",IF(E344&gt;0,"ml","Ens")))</f>
        <v>ml</v>
      </c>
      <c r="K344" s="57" t="str">
        <f>IF(I344&gt;0,FIXED(I344,2),IF(G344&gt;0,FIXED(G344,2),IF(E344&gt;0,FIXED(E344,2),FIXED(C344,2))))</f>
        <v>58,70</v>
      </c>
      <c r="L344" s="58"/>
      <c r="M344" s="34"/>
      <c r="N344" s="35"/>
    </row>
    <row r="345" spans="1:14" outlineLevel="1" x14ac:dyDescent="0.2">
      <c r="A345" s="55"/>
      <c r="B345" s="56"/>
      <c r="C345" s="26"/>
      <c r="D345" s="27"/>
      <c r="E345" s="28"/>
      <c r="F345" s="27"/>
      <c r="G345" s="29"/>
      <c r="H345" s="27"/>
      <c r="I345" s="30"/>
      <c r="J345" s="31"/>
      <c r="K345" s="57"/>
      <c r="L345" s="58"/>
      <c r="M345" s="34"/>
      <c r="N345" s="35"/>
    </row>
    <row r="346" spans="1:14" hidden="1" outlineLevel="2" x14ac:dyDescent="0.2">
      <c r="A346" s="65" t="s">
        <v>0</v>
      </c>
      <c r="B346" s="66" t="s">
        <v>1</v>
      </c>
      <c r="C346" s="67" t="s">
        <v>4</v>
      </c>
      <c r="D346" s="68" t="s">
        <v>5</v>
      </c>
      <c r="E346" s="68" t="s">
        <v>6</v>
      </c>
      <c r="F346" s="68" t="s">
        <v>7</v>
      </c>
      <c r="G346" s="68" t="s">
        <v>8</v>
      </c>
      <c r="H346" s="68" t="s">
        <v>9</v>
      </c>
      <c r="I346" s="69" t="s">
        <v>10</v>
      </c>
      <c r="J346" s="31" t="s">
        <v>2</v>
      </c>
      <c r="K346" s="37" t="s">
        <v>3</v>
      </c>
      <c r="L346" s="38"/>
      <c r="M346" s="34"/>
      <c r="N346" s="35"/>
    </row>
    <row r="347" spans="1:14" hidden="1" outlineLevel="2" x14ac:dyDescent="0.2">
      <c r="A347" s="39" t="s">
        <v>122</v>
      </c>
      <c r="B347" s="70" t="s">
        <v>29</v>
      </c>
      <c r="C347" s="40"/>
      <c r="D347" s="41"/>
      <c r="E347" s="41">
        <f t="shared" ref="E347:E349" si="155">C347*D347</f>
        <v>0</v>
      </c>
      <c r="F347" s="41"/>
      <c r="G347" s="41">
        <f t="shared" ref="G347:G349" si="156">E347*F347</f>
        <v>0</v>
      </c>
      <c r="H347" s="41"/>
      <c r="I347" s="42">
        <f t="shared" ref="I347:I348" si="157">G347*H347</f>
        <v>0</v>
      </c>
      <c r="J347" s="31"/>
      <c r="K347" s="43"/>
      <c r="L347" s="44"/>
      <c r="M347" s="34"/>
      <c r="N347" s="35"/>
    </row>
    <row r="348" spans="1:14" ht="15" hidden="1" customHeight="1" outlineLevel="2" x14ac:dyDescent="0.2">
      <c r="A348" s="45"/>
      <c r="B348" s="46"/>
      <c r="C348" s="47"/>
      <c r="D348" s="48"/>
      <c r="E348" s="48">
        <f t="shared" si="155"/>
        <v>0</v>
      </c>
      <c r="F348" s="48"/>
      <c r="G348" s="48">
        <f t="shared" si="156"/>
        <v>0</v>
      </c>
      <c r="H348" s="48"/>
      <c r="I348" s="30">
        <f t="shared" si="157"/>
        <v>0</v>
      </c>
      <c r="J348" s="31"/>
      <c r="K348" s="43"/>
      <c r="L348" s="44"/>
      <c r="M348" s="34"/>
      <c r="N348" s="35"/>
    </row>
    <row r="349" spans="1:14" ht="15" hidden="1" customHeight="1" outlineLevel="2" x14ac:dyDescent="0.2">
      <c r="A349" s="45"/>
      <c r="B349" s="23"/>
      <c r="C349" s="47"/>
      <c r="D349" s="48"/>
      <c r="E349" s="48">
        <f t="shared" si="155"/>
        <v>0</v>
      </c>
      <c r="F349" s="50"/>
      <c r="G349" s="48">
        <f t="shared" si="156"/>
        <v>0</v>
      </c>
      <c r="H349" s="48"/>
      <c r="I349" s="30">
        <v>22</v>
      </c>
      <c r="J349" s="31"/>
      <c r="K349" s="43"/>
      <c r="L349" s="44"/>
      <c r="M349" s="34"/>
      <c r="N349" s="35"/>
    </row>
    <row r="350" spans="1:14" hidden="1" outlineLevel="2" x14ac:dyDescent="0.2">
      <c r="A350" s="51"/>
      <c r="B350" s="52"/>
      <c r="C350" s="47"/>
      <c r="D350" s="48"/>
      <c r="E350" s="48">
        <f>C350*D350</f>
        <v>0</v>
      </c>
      <c r="F350" s="48"/>
      <c r="G350" s="48">
        <f>E350*F350</f>
        <v>0</v>
      </c>
      <c r="H350" s="48"/>
      <c r="I350" s="30">
        <f>G350*H350</f>
        <v>0</v>
      </c>
      <c r="J350" s="31"/>
      <c r="K350" s="43"/>
      <c r="L350" s="44"/>
      <c r="M350" s="34"/>
      <c r="N350" s="35"/>
    </row>
    <row r="351" spans="1:14" hidden="1" outlineLevel="2" x14ac:dyDescent="0.2">
      <c r="A351" s="53"/>
      <c r="B351" s="54"/>
      <c r="C351" s="40"/>
      <c r="D351" s="41"/>
      <c r="E351" s="41">
        <f>C351*D351</f>
        <v>0</v>
      </c>
      <c r="F351" s="41"/>
      <c r="G351" s="41">
        <f>E351*F351</f>
        <v>0</v>
      </c>
      <c r="H351" s="41"/>
      <c r="I351" s="42">
        <f>G351*H351</f>
        <v>0</v>
      </c>
      <c r="J351" s="31"/>
      <c r="K351" s="43"/>
      <c r="L351" s="44"/>
      <c r="M351" s="34"/>
      <c r="N351" s="35"/>
    </row>
    <row r="352" spans="1:14" outlineLevel="1" collapsed="1" x14ac:dyDescent="0.2">
      <c r="A352" s="55" t="str">
        <f>IF(A347="","",A347)</f>
        <v>1.2.5.4</v>
      </c>
      <c r="B352" s="56" t="str">
        <f>B347</f>
        <v>Remblaiement pourtour  des fondations</v>
      </c>
      <c r="C352" s="60">
        <f>SUM(C346:C351)</f>
        <v>0</v>
      </c>
      <c r="D352" s="61"/>
      <c r="E352" s="62">
        <f>SUM(E346:E351)</f>
        <v>0</v>
      </c>
      <c r="F352" s="61"/>
      <c r="G352" s="63">
        <f>SUM(G346:G351)</f>
        <v>0</v>
      </c>
      <c r="H352" s="61"/>
      <c r="I352" s="64">
        <f>SUM(I346:I351)</f>
        <v>22</v>
      </c>
      <c r="J352" s="31" t="str">
        <f>IF(I352&gt;0,"m3",IF(G352&gt;0,"m2",IF(E352&gt;0,"ml","Ens")))</f>
        <v>m3</v>
      </c>
      <c r="K352" s="57" t="str">
        <f>IF(I352&gt;0,FIXED(I352,2),IF(G352&gt;0,FIXED(G352,2),IF(E352&gt;0,FIXED(E352,2),FIXED(C352,2))))</f>
        <v>22,00</v>
      </c>
      <c r="L352" s="58"/>
      <c r="M352" s="34"/>
      <c r="N352" s="35"/>
    </row>
    <row r="353" spans="1:14" outlineLevel="1" x14ac:dyDescent="0.2">
      <c r="A353" s="55"/>
      <c r="B353" s="56"/>
      <c r="C353" s="26"/>
      <c r="D353" s="27"/>
      <c r="E353" s="28"/>
      <c r="F353" s="27"/>
      <c r="G353" s="29"/>
      <c r="H353" s="27"/>
      <c r="I353" s="30"/>
      <c r="J353" s="31"/>
      <c r="K353" s="57"/>
      <c r="L353" s="58"/>
      <c r="M353" s="34"/>
      <c r="N353" s="35"/>
    </row>
    <row r="354" spans="1:14" outlineLevel="1" x14ac:dyDescent="0.2">
      <c r="A354" s="82" t="s">
        <v>87</v>
      </c>
      <c r="B354" s="85" t="s">
        <v>118</v>
      </c>
      <c r="C354" s="26"/>
      <c r="D354" s="27"/>
      <c r="E354" s="28"/>
      <c r="F354" s="27"/>
      <c r="G354" s="29"/>
      <c r="H354" s="27"/>
      <c r="I354" s="30"/>
      <c r="J354" s="31"/>
      <c r="K354" s="32"/>
      <c r="L354" s="33"/>
      <c r="M354" s="34"/>
      <c r="N354" s="35"/>
    </row>
    <row r="355" spans="1:14" outlineLevel="1" x14ac:dyDescent="0.2">
      <c r="A355" s="55"/>
      <c r="B355" s="56"/>
      <c r="C355" s="26"/>
      <c r="D355" s="27"/>
      <c r="E355" s="28"/>
      <c r="F355" s="27"/>
      <c r="G355" s="29"/>
      <c r="H355" s="27"/>
      <c r="I355" s="30"/>
      <c r="J355" s="31"/>
      <c r="K355" s="57"/>
      <c r="L355" s="58"/>
      <c r="M355" s="34"/>
      <c r="N355" s="35"/>
    </row>
    <row r="356" spans="1:14" hidden="1" outlineLevel="2" x14ac:dyDescent="0.2">
      <c r="A356" s="65" t="s">
        <v>0</v>
      </c>
      <c r="B356" s="66" t="s">
        <v>1</v>
      </c>
      <c r="C356" s="67" t="s">
        <v>4</v>
      </c>
      <c r="D356" s="68" t="s">
        <v>5</v>
      </c>
      <c r="E356" s="68" t="s">
        <v>6</v>
      </c>
      <c r="F356" s="68" t="s">
        <v>7</v>
      </c>
      <c r="G356" s="68" t="s">
        <v>8</v>
      </c>
      <c r="H356" s="68" t="s">
        <v>9</v>
      </c>
      <c r="I356" s="69" t="s">
        <v>10</v>
      </c>
      <c r="J356" s="31" t="s">
        <v>2</v>
      </c>
      <c r="K356" s="37" t="s">
        <v>3</v>
      </c>
      <c r="L356" s="38"/>
      <c r="M356" s="34"/>
      <c r="N356" s="35"/>
    </row>
    <row r="357" spans="1:14" hidden="1" outlineLevel="2" x14ac:dyDescent="0.2">
      <c r="A357" s="39" t="s">
        <v>89</v>
      </c>
      <c r="B357" s="70" t="s">
        <v>92</v>
      </c>
      <c r="C357" s="40"/>
      <c r="D357" s="41"/>
      <c r="E357" s="41">
        <f t="shared" ref="E357:E360" si="158">C357*D357</f>
        <v>0</v>
      </c>
      <c r="F357" s="41"/>
      <c r="G357" s="41">
        <f t="shared" ref="G357" si="159">E357*F357</f>
        <v>0</v>
      </c>
      <c r="H357" s="41"/>
      <c r="I357" s="42">
        <f t="shared" ref="I357" si="160">G357*H357</f>
        <v>0</v>
      </c>
      <c r="J357" s="31"/>
      <c r="K357" s="43"/>
      <c r="L357" s="44"/>
      <c r="M357" s="34"/>
      <c r="N357" s="35"/>
    </row>
    <row r="358" spans="1:14" ht="15" hidden="1" customHeight="1" outlineLevel="2" x14ac:dyDescent="0.2">
      <c r="A358" s="45"/>
      <c r="B358" s="46"/>
      <c r="C358" s="47"/>
      <c r="D358" s="48"/>
      <c r="E358" s="48">
        <f t="shared" si="158"/>
        <v>0</v>
      </c>
      <c r="F358" s="48"/>
      <c r="G358" s="48">
        <v>220</v>
      </c>
      <c r="H358" s="48"/>
      <c r="I358" s="30">
        <f>G358*H358</f>
        <v>0</v>
      </c>
      <c r="J358" s="31"/>
      <c r="K358" s="43"/>
      <c r="L358" s="44"/>
      <c r="M358" s="34"/>
      <c r="N358" s="35"/>
    </row>
    <row r="359" spans="1:14" ht="15" hidden="1" customHeight="1" outlineLevel="2" x14ac:dyDescent="0.2">
      <c r="A359" s="45"/>
      <c r="B359" s="23"/>
      <c r="C359" s="47"/>
      <c r="D359" s="48"/>
      <c r="E359" s="48">
        <f t="shared" si="158"/>
        <v>0</v>
      </c>
      <c r="F359" s="50"/>
      <c r="G359" s="48"/>
      <c r="H359" s="48"/>
      <c r="I359" s="30">
        <f t="shared" ref="I359:I360" si="161">G359*H359</f>
        <v>0</v>
      </c>
      <c r="J359" s="31"/>
      <c r="K359" s="43"/>
      <c r="L359" s="44"/>
      <c r="M359" s="34"/>
      <c r="N359" s="35"/>
    </row>
    <row r="360" spans="1:14" ht="15" hidden="1" customHeight="1" outlineLevel="2" x14ac:dyDescent="0.2">
      <c r="A360" s="45"/>
      <c r="B360" s="23"/>
      <c r="C360" s="47"/>
      <c r="D360" s="48"/>
      <c r="E360" s="48">
        <f t="shared" si="158"/>
        <v>0</v>
      </c>
      <c r="F360" s="50"/>
      <c r="G360" s="48"/>
      <c r="H360" s="48"/>
      <c r="I360" s="30">
        <f t="shared" si="161"/>
        <v>0</v>
      </c>
      <c r="J360" s="31"/>
      <c r="K360" s="43"/>
      <c r="L360" s="44"/>
      <c r="M360" s="34"/>
      <c r="N360" s="35"/>
    </row>
    <row r="361" spans="1:14" ht="15" hidden="1" customHeight="1" outlineLevel="2" x14ac:dyDescent="0.2">
      <c r="A361" s="45"/>
      <c r="B361" s="23"/>
      <c r="C361" s="47"/>
      <c r="D361" s="48"/>
      <c r="E361" s="48">
        <f t="shared" ref="E361" si="162">C361*D361</f>
        <v>0</v>
      </c>
      <c r="F361" s="50"/>
      <c r="G361" s="48"/>
      <c r="H361" s="48"/>
      <c r="I361" s="30">
        <f t="shared" ref="I361" si="163">G361*H361</f>
        <v>0</v>
      </c>
      <c r="J361" s="31"/>
      <c r="K361" s="43"/>
      <c r="L361" s="44"/>
      <c r="M361" s="34"/>
      <c r="N361" s="35"/>
    </row>
    <row r="362" spans="1:14" hidden="1" outlineLevel="2" x14ac:dyDescent="0.2">
      <c r="A362" s="53"/>
      <c r="B362" s="54"/>
      <c r="C362" s="40"/>
      <c r="D362" s="41"/>
      <c r="E362" s="41">
        <f>C362*D362</f>
        <v>0</v>
      </c>
      <c r="F362" s="41"/>
      <c r="G362" s="41"/>
      <c r="H362" s="41"/>
      <c r="I362" s="30">
        <f t="shared" ref="I362" si="164">C362*D362*F362*H362</f>
        <v>0</v>
      </c>
      <c r="J362" s="31"/>
      <c r="K362" s="43"/>
      <c r="L362" s="44"/>
      <c r="M362" s="34"/>
      <c r="N362" s="35"/>
    </row>
    <row r="363" spans="1:14" ht="18.75" customHeight="1" outlineLevel="1" collapsed="1" x14ac:dyDescent="0.2">
      <c r="A363" s="55" t="str">
        <f>IF(A357="","",A357)</f>
        <v>1.2.6.1</v>
      </c>
      <c r="B363" s="56" t="str">
        <f>B357</f>
        <v>Traitement anti termite</v>
      </c>
      <c r="C363" s="60">
        <f>SUM(C356:C362)</f>
        <v>0</v>
      </c>
      <c r="D363" s="61"/>
      <c r="E363" s="62">
        <f>SUM(E356:E362)</f>
        <v>0</v>
      </c>
      <c r="F363" s="61"/>
      <c r="G363" s="63">
        <f>SUM(G358:G362)</f>
        <v>220</v>
      </c>
      <c r="H363" s="61"/>
      <c r="I363" s="64">
        <f>SUM(I356:I362)</f>
        <v>0</v>
      </c>
      <c r="J363" s="31" t="str">
        <f>IF(I363&gt;0,"m3",IF(G363&gt;0,"m2",IF(E363&gt;0,"ml","Ens")))</f>
        <v>m2</v>
      </c>
      <c r="K363" s="57" t="str">
        <f>IF(I363&gt;0,FIXED(I363,2),IF(G363&gt;0,FIXED(G363,2),IF(E363&gt;0,FIXED(E363,2),FIXED(C363,2))))</f>
        <v>220,00</v>
      </c>
      <c r="L363" s="58"/>
      <c r="M363" s="34"/>
      <c r="N363" s="35"/>
    </row>
    <row r="364" spans="1:14" outlineLevel="1" x14ac:dyDescent="0.2">
      <c r="A364" s="55"/>
      <c r="B364" s="56"/>
      <c r="C364" s="26"/>
      <c r="D364" s="27"/>
      <c r="E364" s="28"/>
      <c r="F364" s="27"/>
      <c r="G364" s="29"/>
      <c r="H364" s="27"/>
      <c r="I364" s="30"/>
      <c r="J364" s="31"/>
      <c r="K364" s="57"/>
      <c r="L364" s="58"/>
      <c r="M364" s="34"/>
      <c r="N364" s="35"/>
    </row>
    <row r="365" spans="1:14" hidden="1" outlineLevel="2" x14ac:dyDescent="0.2">
      <c r="A365" s="65" t="s">
        <v>0</v>
      </c>
      <c r="B365" s="66" t="s">
        <v>1</v>
      </c>
      <c r="C365" s="67" t="s">
        <v>4</v>
      </c>
      <c r="D365" s="68" t="s">
        <v>5</v>
      </c>
      <c r="E365" s="68" t="s">
        <v>6</v>
      </c>
      <c r="F365" s="68" t="s">
        <v>7</v>
      </c>
      <c r="G365" s="68" t="s">
        <v>8</v>
      </c>
      <c r="H365" s="68" t="s">
        <v>9</v>
      </c>
      <c r="I365" s="69" t="s">
        <v>10</v>
      </c>
      <c r="J365" s="31" t="s">
        <v>2</v>
      </c>
      <c r="K365" s="37" t="s">
        <v>3</v>
      </c>
      <c r="L365" s="38"/>
      <c r="M365" s="34"/>
      <c r="N365" s="35"/>
    </row>
    <row r="366" spans="1:14" hidden="1" outlineLevel="2" x14ac:dyDescent="0.2">
      <c r="A366" s="39" t="s">
        <v>90</v>
      </c>
      <c r="B366" s="70" t="s">
        <v>82</v>
      </c>
      <c r="C366" s="40"/>
      <c r="D366" s="41"/>
      <c r="E366" s="41">
        <f t="shared" ref="E366:E369" si="165">C366*D366</f>
        <v>0</v>
      </c>
      <c r="F366" s="41"/>
      <c r="G366" s="41">
        <f t="shared" ref="G366" si="166">E366*F366</f>
        <v>0</v>
      </c>
      <c r="H366" s="41"/>
      <c r="I366" s="42">
        <f t="shared" ref="I366" si="167">G366*H366</f>
        <v>0</v>
      </c>
      <c r="J366" s="31"/>
      <c r="K366" s="43"/>
      <c r="L366" s="44"/>
      <c r="M366" s="34"/>
      <c r="N366" s="35"/>
    </row>
    <row r="367" spans="1:14" ht="15" hidden="1" customHeight="1" outlineLevel="2" x14ac:dyDescent="0.2">
      <c r="A367" s="45"/>
      <c r="B367" s="46"/>
      <c r="C367" s="47"/>
      <c r="D367" s="48"/>
      <c r="E367" s="48">
        <f t="shared" si="165"/>
        <v>0</v>
      </c>
      <c r="F367" s="48"/>
      <c r="G367" s="48">
        <v>213</v>
      </c>
      <c r="H367" s="48"/>
      <c r="I367" s="30">
        <f>G367*H367</f>
        <v>0</v>
      </c>
      <c r="J367" s="31"/>
      <c r="K367" s="43"/>
      <c r="L367" s="44"/>
      <c r="M367" s="34"/>
      <c r="N367" s="35"/>
    </row>
    <row r="368" spans="1:14" ht="15" hidden="1" customHeight="1" outlineLevel="2" x14ac:dyDescent="0.2">
      <c r="A368" s="45"/>
      <c r="B368" s="23"/>
      <c r="C368" s="47"/>
      <c r="D368" s="48"/>
      <c r="E368" s="48">
        <f t="shared" si="165"/>
        <v>0</v>
      </c>
      <c r="F368" s="50"/>
      <c r="G368" s="48"/>
      <c r="H368" s="48"/>
      <c r="I368" s="30">
        <f t="shared" ref="I368:I370" si="168">G368*H368</f>
        <v>0</v>
      </c>
      <c r="J368" s="31"/>
      <c r="K368" s="43"/>
      <c r="L368" s="44"/>
      <c r="M368" s="34"/>
      <c r="N368" s="35"/>
    </row>
    <row r="369" spans="1:14" ht="15" hidden="1" customHeight="1" outlineLevel="2" x14ac:dyDescent="0.2">
      <c r="A369" s="45"/>
      <c r="B369" s="23"/>
      <c r="C369" s="47"/>
      <c r="D369" s="48"/>
      <c r="E369" s="48">
        <f t="shared" si="165"/>
        <v>0</v>
      </c>
      <c r="F369" s="50"/>
      <c r="G369" s="48"/>
      <c r="H369" s="48"/>
      <c r="I369" s="30">
        <f t="shared" ref="I369" si="169">G369*H369</f>
        <v>0</v>
      </c>
      <c r="J369" s="31"/>
      <c r="K369" s="43"/>
      <c r="L369" s="44"/>
      <c r="M369" s="34"/>
      <c r="N369" s="35"/>
    </row>
    <row r="370" spans="1:14" ht="15" hidden="1" customHeight="1" outlineLevel="2" x14ac:dyDescent="0.2">
      <c r="A370" s="45"/>
      <c r="B370" s="23"/>
      <c r="C370" s="47"/>
      <c r="D370" s="48"/>
      <c r="E370" s="48">
        <f t="shared" ref="E370" si="170">C370*D370</f>
        <v>0</v>
      </c>
      <c r="F370" s="50"/>
      <c r="G370" s="48"/>
      <c r="H370" s="48"/>
      <c r="I370" s="30">
        <f t="shared" si="168"/>
        <v>0</v>
      </c>
      <c r="J370" s="31"/>
      <c r="K370" s="43"/>
      <c r="L370" s="44"/>
      <c r="M370" s="34"/>
      <c r="N370" s="35"/>
    </row>
    <row r="371" spans="1:14" hidden="1" outlineLevel="2" x14ac:dyDescent="0.2">
      <c r="A371" s="53"/>
      <c r="B371" s="54"/>
      <c r="C371" s="40"/>
      <c r="D371" s="41"/>
      <c r="E371" s="41">
        <f>C371*D371</f>
        <v>0</v>
      </c>
      <c r="F371" s="41"/>
      <c r="G371" s="41"/>
      <c r="H371" s="41"/>
      <c r="I371" s="30">
        <f t="shared" ref="I371" si="171">C371*D371*F371*H371</f>
        <v>0</v>
      </c>
      <c r="J371" s="31"/>
      <c r="K371" s="43"/>
      <c r="L371" s="44"/>
      <c r="M371" s="34"/>
      <c r="N371" s="35"/>
    </row>
    <row r="372" spans="1:14" outlineLevel="1" collapsed="1" x14ac:dyDescent="0.2">
      <c r="A372" s="55" t="str">
        <f>IF(A366="","",A366)</f>
        <v>1.2.6.2</v>
      </c>
      <c r="B372" s="56" t="str">
        <f>B366</f>
        <v>Reprofilage sous dallage</v>
      </c>
      <c r="C372" s="60">
        <f>SUM(C365:C371)</f>
        <v>0</v>
      </c>
      <c r="D372" s="61"/>
      <c r="E372" s="62">
        <f>SUM(E365:E371)</f>
        <v>0</v>
      </c>
      <c r="F372" s="61"/>
      <c r="G372" s="63">
        <f>SUM(G365:G371)</f>
        <v>213</v>
      </c>
      <c r="H372" s="61"/>
      <c r="I372" s="64">
        <f>SUM(I365:I371)</f>
        <v>0</v>
      </c>
      <c r="J372" s="31" t="str">
        <f>IF(I372&gt;0,"m3",IF(G372&gt;0,"m2",IF(E372&gt;0,"ml","Ens")))</f>
        <v>m2</v>
      </c>
      <c r="K372" s="57" t="str">
        <f>IF(I372&gt;0,FIXED(I372,2),IF(G372&gt;0,FIXED(G372,2),IF(E372&gt;0,FIXED(E372,2),FIXED(C372,2))))</f>
        <v>213,00</v>
      </c>
      <c r="L372" s="58"/>
      <c r="M372" s="34"/>
      <c r="N372" s="35"/>
    </row>
    <row r="373" spans="1:14" outlineLevel="1" x14ac:dyDescent="0.2">
      <c r="A373" s="55"/>
      <c r="B373" s="56"/>
      <c r="C373" s="26"/>
      <c r="D373" s="27"/>
      <c r="E373" s="28"/>
      <c r="F373" s="27"/>
      <c r="G373" s="29"/>
      <c r="H373" s="27"/>
      <c r="I373" s="30"/>
      <c r="J373" s="31"/>
      <c r="K373" s="57"/>
      <c r="L373" s="58"/>
      <c r="M373" s="34"/>
      <c r="N373" s="35"/>
    </row>
    <row r="374" spans="1:14" hidden="1" outlineLevel="2" x14ac:dyDescent="0.2">
      <c r="A374" s="65" t="s">
        <v>0</v>
      </c>
      <c r="B374" s="66" t="s">
        <v>1</v>
      </c>
      <c r="C374" s="67" t="s">
        <v>4</v>
      </c>
      <c r="D374" s="68" t="s">
        <v>5</v>
      </c>
      <c r="E374" s="68" t="s">
        <v>6</v>
      </c>
      <c r="F374" s="68" t="s">
        <v>7</v>
      </c>
      <c r="G374" s="68" t="s">
        <v>8</v>
      </c>
      <c r="H374" s="68" t="s">
        <v>9</v>
      </c>
      <c r="I374" s="69" t="s">
        <v>10</v>
      </c>
      <c r="J374" s="31" t="s">
        <v>2</v>
      </c>
      <c r="K374" s="37" t="s">
        <v>3</v>
      </c>
      <c r="L374" s="38"/>
      <c r="M374" s="34"/>
      <c r="N374" s="35"/>
    </row>
    <row r="375" spans="1:14" ht="25.5" hidden="1" outlineLevel="2" x14ac:dyDescent="0.2">
      <c r="A375" s="39" t="s">
        <v>91</v>
      </c>
      <c r="B375" s="70" t="s">
        <v>119</v>
      </c>
      <c r="C375" s="40"/>
      <c r="D375" s="41"/>
      <c r="E375" s="41">
        <f t="shared" ref="E375:E379" si="172">C375*D375</f>
        <v>0</v>
      </c>
      <c r="F375" s="41"/>
      <c r="G375" s="41">
        <f t="shared" ref="G375" si="173">E375*F375</f>
        <v>0</v>
      </c>
      <c r="H375" s="41"/>
      <c r="I375" s="42">
        <f t="shared" ref="I375" si="174">G375*H375</f>
        <v>0</v>
      </c>
      <c r="J375" s="31"/>
      <c r="K375" s="43"/>
      <c r="L375" s="44"/>
      <c r="M375" s="34"/>
      <c r="N375" s="35"/>
    </row>
    <row r="376" spans="1:14" ht="15" hidden="1" customHeight="1" outlineLevel="2" x14ac:dyDescent="0.2">
      <c r="A376" s="45"/>
      <c r="B376" s="46"/>
      <c r="C376" s="47"/>
      <c r="D376" s="48"/>
      <c r="E376" s="48">
        <f t="shared" si="172"/>
        <v>0</v>
      </c>
      <c r="F376" s="48"/>
      <c r="G376" s="48">
        <v>213</v>
      </c>
      <c r="H376" s="48"/>
      <c r="I376" s="30">
        <f>G376*H376</f>
        <v>0</v>
      </c>
      <c r="J376" s="31"/>
      <c r="K376" s="43"/>
      <c r="L376" s="44"/>
      <c r="M376" s="34"/>
      <c r="N376" s="35"/>
    </row>
    <row r="377" spans="1:14" ht="15" hidden="1" customHeight="1" outlineLevel="2" x14ac:dyDescent="0.2">
      <c r="A377" s="45"/>
      <c r="B377" s="23"/>
      <c r="C377" s="47"/>
      <c r="D377" s="48"/>
      <c r="E377" s="48">
        <f t="shared" si="172"/>
        <v>0</v>
      </c>
      <c r="F377" s="50"/>
      <c r="G377" s="48"/>
      <c r="H377" s="48"/>
      <c r="I377" s="30">
        <f t="shared" ref="I377:I379" si="175">G377*H377</f>
        <v>0</v>
      </c>
      <c r="J377" s="31"/>
      <c r="K377" s="43"/>
      <c r="L377" s="44"/>
      <c r="M377" s="34"/>
      <c r="N377" s="35"/>
    </row>
    <row r="378" spans="1:14" ht="15" hidden="1" customHeight="1" outlineLevel="2" x14ac:dyDescent="0.2">
      <c r="A378" s="45"/>
      <c r="B378" s="23"/>
      <c r="C378" s="47"/>
      <c r="D378" s="48"/>
      <c r="E378" s="48">
        <f t="shared" ref="E378" si="176">C378*D378</f>
        <v>0</v>
      </c>
      <c r="F378" s="50"/>
      <c r="G378" s="48"/>
      <c r="H378" s="48"/>
      <c r="I378" s="30">
        <f t="shared" ref="I378" si="177">G378*H378</f>
        <v>0</v>
      </c>
      <c r="J378" s="31"/>
      <c r="K378" s="43"/>
      <c r="L378" s="44"/>
      <c r="M378" s="34"/>
      <c r="N378" s="35"/>
    </row>
    <row r="379" spans="1:14" ht="15" hidden="1" customHeight="1" outlineLevel="2" x14ac:dyDescent="0.2">
      <c r="A379" s="45"/>
      <c r="B379" s="23"/>
      <c r="C379" s="47"/>
      <c r="D379" s="48"/>
      <c r="E379" s="48">
        <f t="shared" si="172"/>
        <v>0</v>
      </c>
      <c r="F379" s="50"/>
      <c r="G379" s="48"/>
      <c r="H379" s="48"/>
      <c r="I379" s="30">
        <f t="shared" si="175"/>
        <v>0</v>
      </c>
      <c r="J379" s="31"/>
      <c r="K379" s="43"/>
      <c r="L379" s="44"/>
      <c r="M379" s="34"/>
      <c r="N379" s="35"/>
    </row>
    <row r="380" spans="1:14" hidden="1" outlineLevel="2" x14ac:dyDescent="0.2">
      <c r="A380" s="53"/>
      <c r="B380" s="54"/>
      <c r="C380" s="40"/>
      <c r="D380" s="41"/>
      <c r="E380" s="41">
        <f>C380*D380</f>
        <v>0</v>
      </c>
      <c r="F380" s="41"/>
      <c r="G380" s="41">
        <f>E380*F380</f>
        <v>0</v>
      </c>
      <c r="H380" s="41"/>
      <c r="I380" s="30">
        <f t="shared" ref="I380" si="178">C380*D380*F380*H380</f>
        <v>0</v>
      </c>
      <c r="J380" s="31"/>
      <c r="K380" s="43"/>
      <c r="L380" s="44"/>
      <c r="M380" s="34"/>
      <c r="N380" s="35"/>
    </row>
    <row r="381" spans="1:14" ht="25.5" customHeight="1" outlineLevel="1" collapsed="1" x14ac:dyDescent="0.2">
      <c r="A381" s="55" t="str">
        <f>IF(A375="","",A375)</f>
        <v>1.2.6.3</v>
      </c>
      <c r="B381" s="56" t="str">
        <f>B375</f>
        <v>Dallage portée ep 20cm, armature double nappe</v>
      </c>
      <c r="C381" s="60">
        <f>SUM(C374:C380)</f>
        <v>0</v>
      </c>
      <c r="D381" s="61"/>
      <c r="E381" s="62">
        <f>SUM(E374:E380)</f>
        <v>0</v>
      </c>
      <c r="F381" s="61"/>
      <c r="G381" s="63">
        <f>SUM(G374:G380)</f>
        <v>213</v>
      </c>
      <c r="H381" s="61"/>
      <c r="I381" s="64">
        <f>SUM(I374:I380)</f>
        <v>0</v>
      </c>
      <c r="J381" s="31" t="str">
        <f>IF(I381&gt;0,"m3",IF(G381&gt;0,"m2",IF(E381&gt;0,"ml","Ens")))</f>
        <v>m2</v>
      </c>
      <c r="K381" s="104" t="str">
        <f>IF(I381&gt;0,FIXED(I381,2),IF(G381&gt;0,FIXED(G381,2),IF(E381&gt;0,FIXED(E381,2),FIXED(C381,2))))</f>
        <v>213,00</v>
      </c>
      <c r="L381" s="58"/>
      <c r="M381" s="34"/>
      <c r="N381" s="35"/>
    </row>
    <row r="382" spans="1:14" outlineLevel="1" x14ac:dyDescent="0.2">
      <c r="A382" s="55"/>
      <c r="B382" s="56"/>
      <c r="C382" s="26"/>
      <c r="D382" s="27"/>
      <c r="E382" s="28"/>
      <c r="F382" s="27"/>
      <c r="G382" s="29"/>
      <c r="H382" s="27"/>
      <c r="I382" s="30"/>
      <c r="J382" s="31"/>
      <c r="K382" s="57"/>
      <c r="L382" s="58"/>
      <c r="M382" s="34"/>
      <c r="N382" s="35"/>
    </row>
    <row r="383" spans="1:14" hidden="1" outlineLevel="2" x14ac:dyDescent="0.2">
      <c r="A383" s="65" t="s">
        <v>0</v>
      </c>
      <c r="B383" s="66" t="s">
        <v>1</v>
      </c>
      <c r="C383" s="67" t="s">
        <v>4</v>
      </c>
      <c r="D383" s="68" t="s">
        <v>5</v>
      </c>
      <c r="E383" s="68" t="s">
        <v>6</v>
      </c>
      <c r="F383" s="68" t="s">
        <v>7</v>
      </c>
      <c r="G383" s="68" t="s">
        <v>8</v>
      </c>
      <c r="H383" s="68" t="s">
        <v>9</v>
      </c>
      <c r="I383" s="69" t="s">
        <v>10</v>
      </c>
      <c r="J383" s="31" t="s">
        <v>2</v>
      </c>
      <c r="K383" s="37" t="s">
        <v>3</v>
      </c>
      <c r="L383" s="38"/>
      <c r="M383" s="34"/>
      <c r="N383" s="35"/>
    </row>
    <row r="384" spans="1:14" hidden="1" outlineLevel="2" x14ac:dyDescent="0.2">
      <c r="A384" s="39" t="s">
        <v>94</v>
      </c>
      <c r="B384" s="70" t="s">
        <v>109</v>
      </c>
      <c r="C384" s="40"/>
      <c r="D384" s="41"/>
      <c r="E384" s="41">
        <f t="shared" ref="E384:E387" si="179">C384*D384</f>
        <v>0</v>
      </c>
      <c r="F384" s="41"/>
      <c r="G384" s="41">
        <f t="shared" ref="G384" si="180">E384*F384</f>
        <v>0</v>
      </c>
      <c r="H384" s="41"/>
      <c r="I384" s="42">
        <f t="shared" ref="I384" si="181">G384*H384</f>
        <v>0</v>
      </c>
      <c r="J384" s="31"/>
      <c r="K384" s="43"/>
      <c r="L384" s="44"/>
      <c r="M384" s="34"/>
      <c r="N384" s="35"/>
    </row>
    <row r="385" spans="1:14" ht="15" hidden="1" customHeight="1" outlineLevel="2" x14ac:dyDescent="0.2">
      <c r="A385" s="45"/>
      <c r="B385" s="46"/>
      <c r="C385" s="47"/>
      <c r="D385" s="48"/>
      <c r="E385" s="48">
        <v>22</v>
      </c>
      <c r="F385" s="48"/>
      <c r="G385" s="48"/>
      <c r="H385" s="48"/>
      <c r="I385" s="30">
        <f>G385*H385</f>
        <v>0</v>
      </c>
      <c r="J385" s="31"/>
      <c r="K385" s="43"/>
      <c r="L385" s="44"/>
      <c r="M385" s="34"/>
      <c r="N385" s="35"/>
    </row>
    <row r="386" spans="1:14" ht="15" hidden="1" customHeight="1" outlineLevel="2" x14ac:dyDescent="0.2">
      <c r="A386" s="45"/>
      <c r="B386" s="23"/>
      <c r="C386" s="47"/>
      <c r="D386" s="48"/>
      <c r="E386" s="48">
        <f t="shared" si="179"/>
        <v>0</v>
      </c>
      <c r="F386" s="50"/>
      <c r="G386" s="48"/>
      <c r="H386" s="48"/>
      <c r="I386" s="30">
        <f t="shared" ref="I386:I387" si="182">G386*H386</f>
        <v>0</v>
      </c>
      <c r="J386" s="31"/>
      <c r="K386" s="43"/>
      <c r="L386" s="44"/>
      <c r="M386" s="34"/>
      <c r="N386" s="35"/>
    </row>
    <row r="387" spans="1:14" ht="15" hidden="1" customHeight="1" outlineLevel="2" x14ac:dyDescent="0.2">
      <c r="A387" s="45"/>
      <c r="B387" s="23"/>
      <c r="C387" s="47"/>
      <c r="D387" s="48"/>
      <c r="E387" s="48">
        <f t="shared" si="179"/>
        <v>0</v>
      </c>
      <c r="F387" s="50"/>
      <c r="G387" s="48"/>
      <c r="H387" s="48"/>
      <c r="I387" s="30">
        <f t="shared" si="182"/>
        <v>0</v>
      </c>
      <c r="J387" s="31"/>
      <c r="K387" s="43"/>
      <c r="L387" s="44"/>
      <c r="M387" s="34"/>
      <c r="N387" s="35"/>
    </row>
    <row r="388" spans="1:14" hidden="1" outlineLevel="2" x14ac:dyDescent="0.2">
      <c r="A388" s="53"/>
      <c r="B388" s="54"/>
      <c r="C388" s="40"/>
      <c r="D388" s="41"/>
      <c r="E388" s="41">
        <f>C388*D388</f>
        <v>0</v>
      </c>
      <c r="F388" s="41"/>
      <c r="G388" s="41">
        <f>E388*F388</f>
        <v>0</v>
      </c>
      <c r="H388" s="41"/>
      <c r="I388" s="30">
        <f t="shared" ref="I388" si="183">C388*D388*F388*H388</f>
        <v>0</v>
      </c>
      <c r="J388" s="31"/>
      <c r="K388" s="43"/>
      <c r="L388" s="44"/>
      <c r="M388" s="34"/>
      <c r="N388" s="35"/>
    </row>
    <row r="389" spans="1:14" outlineLevel="1" collapsed="1" x14ac:dyDescent="0.2">
      <c r="A389" s="55" t="str">
        <f>IF(A384="","",A384)</f>
        <v>1.2.6.4</v>
      </c>
      <c r="B389" s="56" t="str">
        <f>B384</f>
        <v>Joints de  reprise avec l'existant</v>
      </c>
      <c r="C389" s="96">
        <f>SUM(C383:C388)</f>
        <v>0</v>
      </c>
      <c r="D389" s="97"/>
      <c r="E389" s="62">
        <f>SUM(E383:E388)</f>
        <v>22</v>
      </c>
      <c r="F389" s="97"/>
      <c r="G389" s="98">
        <f>SUM(G383:G388)</f>
        <v>0</v>
      </c>
      <c r="H389" s="97"/>
      <c r="I389" s="99">
        <f>SUM(I383:I388)</f>
        <v>0</v>
      </c>
      <c r="J389" s="31" t="str">
        <f>IF(I389&gt;0,"m3",IF(G389&gt;0,"m2",IF(E389&gt;0,"ml","Ens")))</f>
        <v>ml</v>
      </c>
      <c r="K389" s="57" t="str">
        <f>IF(I389&gt;0,FIXED(I389,2),IF(G389&gt;0,FIXED(G389,2),IF(E389&gt;0,FIXED(E389,2),FIXED(C389,2))))</f>
        <v>22,00</v>
      </c>
      <c r="L389" s="58"/>
      <c r="M389" s="34"/>
      <c r="N389" s="35"/>
    </row>
    <row r="390" spans="1:14" outlineLevel="1" x14ac:dyDescent="0.2">
      <c r="A390" s="55"/>
      <c r="B390" s="56"/>
      <c r="C390" s="26"/>
      <c r="D390" s="27"/>
      <c r="E390" s="28"/>
      <c r="F390" s="27"/>
      <c r="G390" s="29"/>
      <c r="H390" s="27"/>
      <c r="I390" s="30"/>
      <c r="J390" s="31"/>
      <c r="K390" s="57"/>
      <c r="L390" s="58"/>
      <c r="M390" s="34"/>
      <c r="N390" s="35"/>
    </row>
    <row r="391" spans="1:14" outlineLevel="1" x14ac:dyDescent="0.2">
      <c r="A391" s="82" t="s">
        <v>96</v>
      </c>
      <c r="B391" s="85" t="s">
        <v>134</v>
      </c>
      <c r="C391" s="26"/>
      <c r="D391" s="124">
        <f>SUM(N392:N494)</f>
        <v>0</v>
      </c>
      <c r="E391" s="125"/>
      <c r="F391" s="27"/>
      <c r="G391" s="29"/>
      <c r="H391" s="27"/>
      <c r="I391" s="30"/>
      <c r="J391" s="31"/>
      <c r="K391" s="32"/>
      <c r="L391" s="33"/>
      <c r="M391" s="34"/>
      <c r="N391" s="35"/>
    </row>
    <row r="392" spans="1:14" outlineLevel="1" x14ac:dyDescent="0.2">
      <c r="A392" s="55"/>
      <c r="B392" s="56"/>
      <c r="C392" s="26"/>
      <c r="D392" s="27"/>
      <c r="E392" s="28"/>
      <c r="F392" s="27"/>
      <c r="G392" s="29"/>
      <c r="H392" s="27"/>
      <c r="I392" s="30"/>
      <c r="J392" s="31"/>
      <c r="K392" s="57"/>
      <c r="L392" s="58"/>
      <c r="M392" s="34"/>
      <c r="N392" s="35"/>
    </row>
    <row r="393" spans="1:14" hidden="1" outlineLevel="2" x14ac:dyDescent="0.2">
      <c r="A393" s="65" t="s">
        <v>0</v>
      </c>
      <c r="B393" s="66" t="s">
        <v>1</v>
      </c>
      <c r="C393" s="67" t="s">
        <v>4</v>
      </c>
      <c r="D393" s="68" t="s">
        <v>5</v>
      </c>
      <c r="E393" s="68" t="s">
        <v>6</v>
      </c>
      <c r="F393" s="68" t="s">
        <v>7</v>
      </c>
      <c r="G393" s="68" t="s">
        <v>8</v>
      </c>
      <c r="H393" s="68" t="s">
        <v>9</v>
      </c>
      <c r="I393" s="69" t="s">
        <v>10</v>
      </c>
      <c r="J393" s="31" t="s">
        <v>2</v>
      </c>
      <c r="K393" s="37" t="s">
        <v>3</v>
      </c>
      <c r="L393" s="38"/>
      <c r="M393" s="34"/>
      <c r="N393" s="35"/>
    </row>
    <row r="394" spans="1:14" hidden="1" outlineLevel="2" x14ac:dyDescent="0.2">
      <c r="A394" s="39" t="s">
        <v>97</v>
      </c>
      <c r="B394" s="70" t="s">
        <v>121</v>
      </c>
      <c r="C394" s="40"/>
      <c r="D394" s="41"/>
      <c r="E394" s="41">
        <f t="shared" ref="E394" si="184">C394*D394</f>
        <v>0</v>
      </c>
      <c r="F394" s="41"/>
      <c r="G394" s="41">
        <f t="shared" ref="G394:G397" si="185">E394*F394</f>
        <v>0</v>
      </c>
      <c r="H394" s="41"/>
      <c r="I394" s="42">
        <f t="shared" ref="I394" si="186">G394*H394</f>
        <v>0</v>
      </c>
      <c r="J394" s="31"/>
      <c r="K394" s="43"/>
      <c r="L394" s="44"/>
      <c r="M394" s="34"/>
      <c r="N394" s="35"/>
    </row>
    <row r="395" spans="1:14" ht="15" hidden="1" customHeight="1" outlineLevel="2" x14ac:dyDescent="0.2">
      <c r="A395" s="45"/>
      <c r="B395" s="46"/>
      <c r="C395" s="47"/>
      <c r="D395" s="48"/>
      <c r="E395" s="48">
        <v>8.2100000000000009</v>
      </c>
      <c r="F395" s="48">
        <v>7.73</v>
      </c>
      <c r="G395" s="48">
        <f t="shared" si="185"/>
        <v>63.463300000000011</v>
      </c>
      <c r="H395" s="48"/>
      <c r="I395" s="30">
        <f>G395*H395</f>
        <v>0</v>
      </c>
      <c r="J395" s="31"/>
      <c r="K395" s="43"/>
      <c r="L395" s="44"/>
      <c r="M395" s="34"/>
      <c r="N395" s="35"/>
    </row>
    <row r="396" spans="1:14" ht="15" hidden="1" customHeight="1" outlineLevel="2" x14ac:dyDescent="0.2">
      <c r="A396" s="45"/>
      <c r="B396" s="23"/>
      <c r="C396" s="47"/>
      <c r="D396" s="48"/>
      <c r="E396" s="48"/>
      <c r="F396" s="50"/>
      <c r="G396" s="48">
        <f t="shared" si="185"/>
        <v>0</v>
      </c>
      <c r="H396" s="48"/>
      <c r="I396" s="30">
        <f t="shared" ref="I396" si="187">G396*H396</f>
        <v>0</v>
      </c>
      <c r="J396" s="31"/>
      <c r="K396" s="43"/>
      <c r="L396" s="44"/>
      <c r="M396" s="34"/>
      <c r="N396" s="35"/>
    </row>
    <row r="397" spans="1:14" ht="15" hidden="1" customHeight="1" outlineLevel="2" x14ac:dyDescent="0.2">
      <c r="A397" s="45"/>
      <c r="B397" s="23"/>
      <c r="C397" s="47"/>
      <c r="D397" s="48"/>
      <c r="E397" s="48"/>
      <c r="F397" s="50"/>
      <c r="G397" s="48">
        <f t="shared" si="185"/>
        <v>0</v>
      </c>
      <c r="H397" s="48"/>
      <c r="I397" s="30">
        <f t="shared" ref="I397:I400" si="188">G397*H397</f>
        <v>0</v>
      </c>
      <c r="J397" s="31"/>
      <c r="K397" s="43"/>
      <c r="L397" s="44"/>
      <c r="M397" s="34"/>
      <c r="N397" s="35"/>
    </row>
    <row r="398" spans="1:14" ht="15" hidden="1" customHeight="1" outlineLevel="2" x14ac:dyDescent="0.2">
      <c r="A398" s="45"/>
      <c r="B398" s="23"/>
      <c r="C398" s="47">
        <v>-1</v>
      </c>
      <c r="D398" s="48"/>
      <c r="E398" s="48">
        <v>1.5</v>
      </c>
      <c r="F398" s="50">
        <v>2.2000000000000002</v>
      </c>
      <c r="G398" s="48">
        <f>E398*F398*C398</f>
        <v>-3.3000000000000003</v>
      </c>
      <c r="H398" s="48"/>
      <c r="I398" s="30">
        <f t="shared" si="188"/>
        <v>0</v>
      </c>
      <c r="J398" s="31"/>
      <c r="K398" s="43"/>
      <c r="L398" s="44"/>
      <c r="M398" s="34"/>
      <c r="N398" s="35"/>
    </row>
    <row r="399" spans="1:14" ht="15" hidden="1" customHeight="1" outlineLevel="2" x14ac:dyDescent="0.2">
      <c r="A399" s="45"/>
      <c r="B399" s="23"/>
      <c r="C399" s="47"/>
      <c r="D399" s="48"/>
      <c r="E399" s="48"/>
      <c r="F399" s="50"/>
      <c r="G399" s="48">
        <f t="shared" ref="G399:G400" si="189">E399*F399*C399</f>
        <v>0</v>
      </c>
      <c r="H399" s="48"/>
      <c r="I399" s="30">
        <f t="shared" si="188"/>
        <v>0</v>
      </c>
      <c r="J399" s="31"/>
      <c r="K399" s="43"/>
      <c r="L399" s="44"/>
      <c r="M399" s="34"/>
      <c r="N399" s="35"/>
    </row>
    <row r="400" spans="1:14" ht="15" hidden="1" customHeight="1" outlineLevel="2" x14ac:dyDescent="0.2">
      <c r="A400" s="45"/>
      <c r="B400" s="23"/>
      <c r="C400" s="47"/>
      <c r="D400" s="48"/>
      <c r="E400" s="48"/>
      <c r="F400" s="50"/>
      <c r="G400" s="48">
        <f t="shared" si="189"/>
        <v>0</v>
      </c>
      <c r="H400" s="48"/>
      <c r="I400" s="30">
        <f t="shared" si="188"/>
        <v>0</v>
      </c>
      <c r="J400" s="31"/>
      <c r="K400" s="43"/>
      <c r="L400" s="44"/>
      <c r="M400" s="34"/>
      <c r="N400" s="35"/>
    </row>
    <row r="401" spans="1:14" hidden="1" outlineLevel="2" x14ac:dyDescent="0.2">
      <c r="A401" s="53"/>
      <c r="B401" s="54"/>
      <c r="C401" s="40"/>
      <c r="D401" s="41"/>
      <c r="E401" s="41">
        <f>C401*D401</f>
        <v>0</v>
      </c>
      <c r="F401" s="41"/>
      <c r="G401" s="41">
        <f>E401*F401</f>
        <v>0</v>
      </c>
      <c r="H401" s="41"/>
      <c r="I401" s="30">
        <f t="shared" ref="I401" si="190">C401*D401*F401*H401</f>
        <v>0</v>
      </c>
      <c r="J401" s="31"/>
      <c r="K401" s="43"/>
      <c r="L401" s="44"/>
      <c r="M401" s="34"/>
      <c r="N401" s="35"/>
    </row>
    <row r="402" spans="1:14" outlineLevel="1" collapsed="1" x14ac:dyDescent="0.2">
      <c r="A402" s="55" t="str">
        <f>IF(A394="","",A394)</f>
        <v>1.2.7.1</v>
      </c>
      <c r="B402" s="56" t="str">
        <f>B394</f>
        <v xml:space="preserve">Maçonnerie en agglo creux ep 20 </v>
      </c>
      <c r="C402" s="60">
        <f>SUM(C393:C401)</f>
        <v>-1</v>
      </c>
      <c r="D402" s="61"/>
      <c r="E402" s="62">
        <f>SUM(E393:E401)</f>
        <v>9.7100000000000009</v>
      </c>
      <c r="F402" s="61"/>
      <c r="G402" s="63">
        <f>SUM(G393:G401)</f>
        <v>60.163300000000014</v>
      </c>
      <c r="H402" s="61"/>
      <c r="I402" s="64">
        <f>SUM(I393:I401)</f>
        <v>0</v>
      </c>
      <c r="J402" s="31" t="str">
        <f>IF(I402&gt;0,"m3",IF(G402&gt;0,"m2",IF(E402&gt;0,"ml","Ens")))</f>
        <v>m2</v>
      </c>
      <c r="K402" s="57" t="str">
        <f>IF(I402&gt;0,FIXED(I402,2),IF(G402&gt;0,FIXED(G402,2),IF(E402&gt;0,FIXED(E402,2),FIXED(C402,2))))</f>
        <v>60,16</v>
      </c>
      <c r="L402" s="58"/>
      <c r="M402" s="34"/>
      <c r="N402" s="35"/>
    </row>
    <row r="403" spans="1:14" outlineLevel="1" x14ac:dyDescent="0.2">
      <c r="A403" s="55"/>
      <c r="B403" s="56"/>
      <c r="C403" s="26"/>
      <c r="D403" s="27"/>
      <c r="E403" s="28"/>
      <c r="F403" s="27"/>
      <c r="G403" s="29"/>
      <c r="H403" s="27"/>
      <c r="I403" s="30"/>
      <c r="J403" s="31"/>
      <c r="K403" s="57"/>
      <c r="L403" s="58"/>
      <c r="M403" s="34"/>
      <c r="N403" s="35"/>
    </row>
    <row r="404" spans="1:14" hidden="1" outlineLevel="2" x14ac:dyDescent="0.2">
      <c r="A404" s="65" t="s">
        <v>0</v>
      </c>
      <c r="B404" s="66" t="s">
        <v>1</v>
      </c>
      <c r="C404" s="67" t="s">
        <v>4</v>
      </c>
      <c r="D404" s="68" t="s">
        <v>5</v>
      </c>
      <c r="E404" s="68" t="s">
        <v>6</v>
      </c>
      <c r="F404" s="68" t="s">
        <v>7</v>
      </c>
      <c r="G404" s="68" t="s">
        <v>8</v>
      </c>
      <c r="H404" s="68" t="s">
        <v>9</v>
      </c>
      <c r="I404" s="69" t="s">
        <v>10</v>
      </c>
      <c r="J404" s="31" t="s">
        <v>2</v>
      </c>
      <c r="K404" s="37" t="s">
        <v>3</v>
      </c>
      <c r="L404" s="38"/>
      <c r="M404" s="34"/>
      <c r="N404" s="35"/>
    </row>
    <row r="405" spans="1:14" hidden="1" outlineLevel="2" x14ac:dyDescent="0.2">
      <c r="A405" s="39" t="s">
        <v>98</v>
      </c>
      <c r="B405" s="70" t="s">
        <v>123</v>
      </c>
      <c r="C405" s="40"/>
      <c r="D405" s="41"/>
      <c r="E405" s="41">
        <f t="shared" ref="E405:E411" si="191">C405*D405</f>
        <v>0</v>
      </c>
      <c r="F405" s="41"/>
      <c r="G405" s="41">
        <f t="shared" ref="G405" si="192">E405*F405</f>
        <v>0</v>
      </c>
      <c r="H405" s="41"/>
      <c r="I405" s="42">
        <f t="shared" ref="I405" si="193">G405*H405</f>
        <v>0</v>
      </c>
      <c r="J405" s="31"/>
      <c r="K405" s="43"/>
      <c r="L405" s="44"/>
      <c r="M405" s="34"/>
      <c r="N405" s="35"/>
    </row>
    <row r="406" spans="1:14" ht="15" hidden="1" customHeight="1" outlineLevel="2" x14ac:dyDescent="0.2">
      <c r="A406" s="45"/>
      <c r="B406" s="46"/>
      <c r="C406" s="47">
        <v>3</v>
      </c>
      <c r="D406" s="48">
        <v>8.2100000000000009</v>
      </c>
      <c r="E406" s="48">
        <f t="shared" si="191"/>
        <v>24.630000000000003</v>
      </c>
      <c r="F406" s="48"/>
      <c r="G406" s="48">
        <f>F406*E406</f>
        <v>0</v>
      </c>
      <c r="H406" s="48"/>
      <c r="I406" s="30">
        <f>H406*G406</f>
        <v>0</v>
      </c>
      <c r="J406" s="31"/>
      <c r="K406" s="43"/>
      <c r="L406" s="44"/>
      <c r="M406" s="34"/>
      <c r="N406" s="35"/>
    </row>
    <row r="407" spans="1:14" ht="15" hidden="1" customHeight="1" outlineLevel="2" x14ac:dyDescent="0.2">
      <c r="A407" s="45"/>
      <c r="B407" s="23"/>
      <c r="C407" s="47"/>
      <c r="D407" s="48"/>
      <c r="E407" s="48">
        <f t="shared" si="191"/>
        <v>0</v>
      </c>
      <c r="F407" s="50"/>
      <c r="G407" s="48">
        <f t="shared" ref="G407:G410" si="194">F407*E407</f>
        <v>0</v>
      </c>
      <c r="H407" s="48"/>
      <c r="I407" s="30">
        <f t="shared" ref="I407:I410" si="195">H407*G407</f>
        <v>0</v>
      </c>
      <c r="J407" s="31"/>
      <c r="K407" s="43"/>
      <c r="L407" s="44"/>
      <c r="M407" s="34"/>
      <c r="N407" s="35"/>
    </row>
    <row r="408" spans="1:14" ht="15" hidden="1" customHeight="1" outlineLevel="2" x14ac:dyDescent="0.2">
      <c r="A408" s="45"/>
      <c r="B408" s="23"/>
      <c r="C408" s="47"/>
      <c r="D408" s="48"/>
      <c r="E408" s="48"/>
      <c r="F408" s="50"/>
      <c r="G408" s="48">
        <f t="shared" si="194"/>
        <v>0</v>
      </c>
      <c r="H408" s="48"/>
      <c r="I408" s="30">
        <f t="shared" si="195"/>
        <v>0</v>
      </c>
      <c r="J408" s="31"/>
      <c r="K408" s="43"/>
      <c r="L408" s="44"/>
      <c r="M408" s="34"/>
      <c r="N408" s="35"/>
    </row>
    <row r="409" spans="1:14" ht="15" hidden="1" customHeight="1" outlineLevel="2" x14ac:dyDescent="0.2">
      <c r="A409" s="45"/>
      <c r="B409" s="23"/>
      <c r="C409" s="47"/>
      <c r="D409" s="48"/>
      <c r="E409" s="48">
        <f t="shared" si="191"/>
        <v>0</v>
      </c>
      <c r="F409" s="50"/>
      <c r="G409" s="48">
        <f t="shared" si="194"/>
        <v>0</v>
      </c>
      <c r="H409" s="48"/>
      <c r="I409" s="30">
        <f t="shared" si="195"/>
        <v>0</v>
      </c>
      <c r="J409" s="31"/>
      <c r="K409" s="43"/>
      <c r="L409" s="44"/>
      <c r="M409" s="34"/>
      <c r="N409" s="35"/>
    </row>
    <row r="410" spans="1:14" ht="15" hidden="1" customHeight="1" outlineLevel="2" x14ac:dyDescent="0.2">
      <c r="A410" s="45"/>
      <c r="B410" s="23"/>
      <c r="C410" s="47"/>
      <c r="D410" s="48"/>
      <c r="E410" s="48">
        <f t="shared" si="191"/>
        <v>0</v>
      </c>
      <c r="F410" s="50"/>
      <c r="G410" s="48">
        <f t="shared" si="194"/>
        <v>0</v>
      </c>
      <c r="H410" s="48"/>
      <c r="I410" s="30">
        <f t="shared" si="195"/>
        <v>0</v>
      </c>
      <c r="J410" s="31"/>
      <c r="K410" s="43"/>
      <c r="L410" s="44"/>
      <c r="M410" s="34"/>
      <c r="N410" s="35"/>
    </row>
    <row r="411" spans="1:14" hidden="1" outlineLevel="2" x14ac:dyDescent="0.2">
      <c r="A411" s="53"/>
      <c r="B411" s="54"/>
      <c r="C411" s="40"/>
      <c r="D411" s="41"/>
      <c r="E411" s="41">
        <f t="shared" si="191"/>
        <v>0</v>
      </c>
      <c r="F411" s="41"/>
      <c r="G411" s="41">
        <f>E411*F411</f>
        <v>0</v>
      </c>
      <c r="H411" s="41"/>
      <c r="I411" s="30">
        <f t="shared" ref="I411" si="196">C411*D411*F411*H411</f>
        <v>0</v>
      </c>
      <c r="J411" s="31"/>
      <c r="K411" s="43"/>
      <c r="L411" s="44"/>
      <c r="M411" s="34"/>
      <c r="N411" s="35"/>
    </row>
    <row r="412" spans="1:14" outlineLevel="1" collapsed="1" x14ac:dyDescent="0.2">
      <c r="A412" s="55" t="str">
        <f>IF(A405="","",A405)</f>
        <v>1.2.7.2</v>
      </c>
      <c r="B412" s="56" t="str">
        <f>B405</f>
        <v>Raidisseurs maçonnerie</v>
      </c>
      <c r="C412" s="60">
        <f>SUM(C404:C411)</f>
        <v>3</v>
      </c>
      <c r="D412" s="61"/>
      <c r="E412" s="62">
        <f>SUM(E404:E411)</f>
        <v>24.630000000000003</v>
      </c>
      <c r="F412" s="61"/>
      <c r="G412" s="63">
        <f>SUM(G404:G411)</f>
        <v>0</v>
      </c>
      <c r="H412" s="61"/>
      <c r="I412" s="64">
        <f>SUM(I404:I411)</f>
        <v>0</v>
      </c>
      <c r="J412" s="31" t="str">
        <f>IF(I412&gt;0,"m3",IF(G412&gt;0,"m2",IF(E412&gt;0,"ml","Ens")))</f>
        <v>ml</v>
      </c>
      <c r="K412" s="57" t="str">
        <f>IF(I412&gt;0,FIXED(I412,2),IF(G412&gt;0,FIXED(G412,2),IF(E412&gt;0,FIXED(E412,2),FIXED(C412,2))))</f>
        <v>24,63</v>
      </c>
      <c r="L412" s="58"/>
      <c r="M412" s="34"/>
      <c r="N412" s="35"/>
    </row>
    <row r="413" spans="1:14" outlineLevel="1" collapsed="1" x14ac:dyDescent="0.2">
      <c r="A413" s="55"/>
      <c r="B413" s="56"/>
      <c r="C413" s="26"/>
      <c r="D413" s="27"/>
      <c r="E413" s="28"/>
      <c r="F413" s="27"/>
      <c r="G413" s="29"/>
      <c r="H413" s="27"/>
      <c r="I413" s="30"/>
      <c r="J413" s="31"/>
      <c r="K413" s="57"/>
      <c r="L413" s="58"/>
      <c r="M413" s="34"/>
      <c r="N413" s="35"/>
    </row>
    <row r="414" spans="1:14" hidden="1" outlineLevel="2" x14ac:dyDescent="0.2">
      <c r="A414" s="65" t="s">
        <v>0</v>
      </c>
      <c r="B414" s="66" t="s">
        <v>1</v>
      </c>
      <c r="C414" s="67" t="s">
        <v>4</v>
      </c>
      <c r="D414" s="68" t="s">
        <v>5</v>
      </c>
      <c r="E414" s="68" t="s">
        <v>6</v>
      </c>
      <c r="F414" s="68" t="s">
        <v>7</v>
      </c>
      <c r="G414" s="68" t="s">
        <v>8</v>
      </c>
      <c r="H414" s="68" t="s">
        <v>9</v>
      </c>
      <c r="I414" s="69" t="s">
        <v>10</v>
      </c>
      <c r="J414" s="31" t="s">
        <v>2</v>
      </c>
      <c r="K414" s="37" t="s">
        <v>3</v>
      </c>
      <c r="L414" s="38"/>
      <c r="M414" s="34"/>
      <c r="N414" s="35"/>
    </row>
    <row r="415" spans="1:14" hidden="1" outlineLevel="2" x14ac:dyDescent="0.2">
      <c r="A415" s="39" t="s">
        <v>99</v>
      </c>
      <c r="B415" s="70" t="s">
        <v>124</v>
      </c>
      <c r="C415" s="40"/>
      <c r="D415" s="41"/>
      <c r="E415" s="41">
        <f t="shared" ref="E415:E421" si="197">C415*D415</f>
        <v>0</v>
      </c>
      <c r="F415" s="41"/>
      <c r="G415" s="41">
        <f t="shared" ref="G415" si="198">E415*F415</f>
        <v>0</v>
      </c>
      <c r="H415" s="41"/>
      <c r="I415" s="42">
        <f t="shared" ref="I415" si="199">G415*H415</f>
        <v>0</v>
      </c>
      <c r="J415" s="31"/>
      <c r="K415" s="43"/>
      <c r="L415" s="44"/>
      <c r="M415" s="34"/>
      <c r="N415" s="35"/>
    </row>
    <row r="416" spans="1:14" ht="15" hidden="1" customHeight="1" outlineLevel="2" x14ac:dyDescent="0.2">
      <c r="A416" s="45"/>
      <c r="B416" s="46"/>
      <c r="C416" s="47">
        <v>2</v>
      </c>
      <c r="D416" s="48">
        <v>8.2100000000000009</v>
      </c>
      <c r="E416" s="48">
        <f t="shared" si="197"/>
        <v>16.420000000000002</v>
      </c>
      <c r="F416" s="48"/>
      <c r="G416" s="48">
        <f>F416*E416</f>
        <v>0</v>
      </c>
      <c r="H416" s="48"/>
      <c r="I416" s="30">
        <f>H416*G416</f>
        <v>0</v>
      </c>
      <c r="J416" s="31"/>
      <c r="K416" s="43"/>
      <c r="L416" s="44"/>
      <c r="M416" s="34"/>
      <c r="N416" s="35"/>
    </row>
    <row r="417" spans="1:14" ht="15" hidden="1" customHeight="1" outlineLevel="2" x14ac:dyDescent="0.2">
      <c r="A417" s="45"/>
      <c r="B417" s="23"/>
      <c r="C417" s="47"/>
      <c r="D417" s="48"/>
      <c r="E417" s="48">
        <f t="shared" si="197"/>
        <v>0</v>
      </c>
      <c r="F417" s="50"/>
      <c r="G417" s="48">
        <f t="shared" ref="G417:G420" si="200">F417*E417</f>
        <v>0</v>
      </c>
      <c r="H417" s="48"/>
      <c r="I417" s="30">
        <f t="shared" ref="I417:I420" si="201">H417*G417</f>
        <v>0</v>
      </c>
      <c r="J417" s="31"/>
      <c r="K417" s="43"/>
      <c r="L417" s="44"/>
      <c r="M417" s="34"/>
      <c r="N417" s="35"/>
    </row>
    <row r="418" spans="1:14" ht="15" hidden="1" customHeight="1" outlineLevel="2" x14ac:dyDescent="0.2">
      <c r="A418" s="45"/>
      <c r="B418" s="23"/>
      <c r="C418" s="47"/>
      <c r="D418" s="48"/>
      <c r="E418" s="48">
        <f t="shared" si="197"/>
        <v>0</v>
      </c>
      <c r="F418" s="50"/>
      <c r="G418" s="48">
        <f t="shared" si="200"/>
        <v>0</v>
      </c>
      <c r="H418" s="48"/>
      <c r="I418" s="30">
        <f t="shared" si="201"/>
        <v>0</v>
      </c>
      <c r="J418" s="31"/>
      <c r="K418" s="43"/>
      <c r="L418" s="44"/>
      <c r="M418" s="34"/>
      <c r="N418" s="35"/>
    </row>
    <row r="419" spans="1:14" ht="15" hidden="1" customHeight="1" outlineLevel="2" x14ac:dyDescent="0.2">
      <c r="A419" s="45"/>
      <c r="B419" s="23"/>
      <c r="C419" s="47"/>
      <c r="D419" s="48"/>
      <c r="E419" s="48">
        <f t="shared" si="197"/>
        <v>0</v>
      </c>
      <c r="F419" s="50"/>
      <c r="G419" s="48">
        <f t="shared" si="200"/>
        <v>0</v>
      </c>
      <c r="H419" s="48"/>
      <c r="I419" s="30">
        <f t="shared" si="201"/>
        <v>0</v>
      </c>
      <c r="J419" s="31"/>
      <c r="K419" s="43"/>
      <c r="L419" s="44"/>
      <c r="M419" s="34"/>
      <c r="N419" s="35"/>
    </row>
    <row r="420" spans="1:14" ht="15" hidden="1" customHeight="1" outlineLevel="2" x14ac:dyDescent="0.2">
      <c r="A420" s="45"/>
      <c r="B420" s="23"/>
      <c r="C420" s="47"/>
      <c r="D420" s="48"/>
      <c r="E420" s="48">
        <f t="shared" si="197"/>
        <v>0</v>
      </c>
      <c r="F420" s="50"/>
      <c r="G420" s="48">
        <f t="shared" si="200"/>
        <v>0</v>
      </c>
      <c r="H420" s="48"/>
      <c r="I420" s="30">
        <f t="shared" si="201"/>
        <v>0</v>
      </c>
      <c r="J420" s="31"/>
      <c r="K420" s="43"/>
      <c r="L420" s="44"/>
      <c r="M420" s="34"/>
      <c r="N420" s="35"/>
    </row>
    <row r="421" spans="1:14" hidden="1" outlineLevel="2" x14ac:dyDescent="0.2">
      <c r="A421" s="53"/>
      <c r="B421" s="54"/>
      <c r="C421" s="40"/>
      <c r="D421" s="48"/>
      <c r="E421" s="41">
        <f t="shared" si="197"/>
        <v>0</v>
      </c>
      <c r="F421" s="41"/>
      <c r="G421" s="41">
        <f>E421*F421</f>
        <v>0</v>
      </c>
      <c r="H421" s="41"/>
      <c r="I421" s="30">
        <f t="shared" ref="I421" si="202">C421*D421*F421*H421</f>
        <v>0</v>
      </c>
      <c r="J421" s="31"/>
      <c r="K421" s="43"/>
      <c r="L421" s="44"/>
      <c r="M421" s="34"/>
      <c r="N421" s="35"/>
    </row>
    <row r="422" spans="1:14" outlineLevel="1" collapsed="1" x14ac:dyDescent="0.2">
      <c r="A422" s="55" t="str">
        <f>IF(A415="","",A415)</f>
        <v>1.2.7.3</v>
      </c>
      <c r="B422" s="56" t="str">
        <f>B415</f>
        <v>Chainage  maçonnerie</v>
      </c>
      <c r="C422" s="60">
        <f>SUM(C414:C421)</f>
        <v>2</v>
      </c>
      <c r="D422" s="61"/>
      <c r="E422" s="62">
        <f>SUM(E414:E421)</f>
        <v>16.420000000000002</v>
      </c>
      <c r="F422" s="61"/>
      <c r="G422" s="63">
        <f>SUM(G414:G421)</f>
        <v>0</v>
      </c>
      <c r="H422" s="61"/>
      <c r="I422" s="64">
        <f>SUM(I414:I421)</f>
        <v>0</v>
      </c>
      <c r="J422" s="31" t="str">
        <f>IF(I422&gt;0,"m3",IF(G422&gt;0,"m2",IF(E422&gt;0,"ml","Ens")))</f>
        <v>ml</v>
      </c>
      <c r="K422" s="57" t="str">
        <f>IF(I422&gt;0,FIXED(I422,2),IF(G422&gt;0,FIXED(G422,2),IF(E422&gt;0,FIXED(E422,2),FIXED(C422,2))))</f>
        <v>16,42</v>
      </c>
      <c r="L422" s="58"/>
      <c r="M422" s="34"/>
      <c r="N422" s="35"/>
    </row>
    <row r="423" spans="1:14" outlineLevel="1" x14ac:dyDescent="0.2">
      <c r="A423" s="55"/>
      <c r="B423" s="56"/>
      <c r="C423" s="26"/>
      <c r="D423" s="27"/>
      <c r="E423" s="28"/>
      <c r="F423" s="27"/>
      <c r="G423" s="29"/>
      <c r="H423" s="27"/>
      <c r="I423" s="30"/>
      <c r="J423" s="31"/>
      <c r="K423" s="57"/>
      <c r="L423" s="58"/>
      <c r="M423" s="34"/>
      <c r="N423" s="35"/>
    </row>
    <row r="424" spans="1:14" outlineLevel="1" x14ac:dyDescent="0.2">
      <c r="A424" s="83" t="s">
        <v>100</v>
      </c>
      <c r="B424" s="84" t="s">
        <v>125</v>
      </c>
      <c r="C424" s="26"/>
      <c r="D424" s="27"/>
      <c r="E424" s="28"/>
      <c r="F424" s="27"/>
      <c r="G424" s="29"/>
      <c r="H424" s="27"/>
      <c r="I424" s="30"/>
      <c r="J424" s="31"/>
      <c r="K424" s="32"/>
      <c r="L424" s="33"/>
      <c r="M424" s="34"/>
      <c r="N424" s="35"/>
    </row>
    <row r="425" spans="1:14" outlineLevel="1" x14ac:dyDescent="0.2">
      <c r="A425" s="55"/>
      <c r="B425" s="56"/>
      <c r="C425" s="26"/>
      <c r="D425" s="27"/>
      <c r="E425" s="28"/>
      <c r="F425" s="27"/>
      <c r="G425" s="29"/>
      <c r="H425" s="27"/>
      <c r="I425" s="30"/>
      <c r="J425" s="31"/>
      <c r="K425" s="57"/>
      <c r="L425" s="58"/>
      <c r="M425" s="34"/>
      <c r="N425" s="35"/>
    </row>
    <row r="426" spans="1:14" hidden="1" outlineLevel="2" x14ac:dyDescent="0.2">
      <c r="A426" s="65" t="s">
        <v>0</v>
      </c>
      <c r="B426" s="66" t="s">
        <v>1</v>
      </c>
      <c r="C426" s="67" t="s">
        <v>4</v>
      </c>
      <c r="D426" s="68" t="s">
        <v>5</v>
      </c>
      <c r="E426" s="68" t="s">
        <v>6</v>
      </c>
      <c r="F426" s="68" t="s">
        <v>7</v>
      </c>
      <c r="G426" s="68" t="s">
        <v>8</v>
      </c>
      <c r="H426" s="68" t="s">
        <v>9</v>
      </c>
      <c r="I426" s="69" t="s">
        <v>10</v>
      </c>
      <c r="J426" s="31" t="s">
        <v>2</v>
      </c>
      <c r="K426" s="37" t="s">
        <v>3</v>
      </c>
      <c r="L426" s="38"/>
      <c r="M426" s="34"/>
      <c r="N426" s="35"/>
    </row>
    <row r="427" spans="1:14" hidden="1" outlineLevel="2" x14ac:dyDescent="0.2">
      <c r="A427" s="39" t="s">
        <v>151</v>
      </c>
      <c r="B427" s="70" t="s">
        <v>126</v>
      </c>
      <c r="C427" s="40"/>
      <c r="D427" s="41"/>
      <c r="E427" s="41">
        <f t="shared" ref="E427:E431" si="203">C427*D427</f>
        <v>0</v>
      </c>
      <c r="F427" s="41"/>
      <c r="G427" s="41">
        <f t="shared" ref="G427" si="204">E427*F427</f>
        <v>0</v>
      </c>
      <c r="H427" s="41"/>
      <c r="I427" s="42">
        <f t="shared" ref="I427" si="205">G427*H427</f>
        <v>0</v>
      </c>
      <c r="J427" s="31"/>
      <c r="K427" s="43"/>
      <c r="L427" s="44"/>
      <c r="M427" s="34"/>
      <c r="N427" s="35"/>
    </row>
    <row r="428" spans="1:14" ht="15" hidden="1" customHeight="1" outlineLevel="2" x14ac:dyDescent="0.2">
      <c r="A428" s="45"/>
      <c r="B428" s="46"/>
      <c r="C428" s="47"/>
      <c r="D428" s="48"/>
      <c r="E428" s="48">
        <f t="shared" si="203"/>
        <v>0</v>
      </c>
      <c r="F428" s="48"/>
      <c r="G428" s="48">
        <f>C428*D428*F428</f>
        <v>0</v>
      </c>
      <c r="H428" s="48"/>
      <c r="I428" s="30">
        <f>G428*H428</f>
        <v>0</v>
      </c>
      <c r="J428" s="31"/>
      <c r="K428" s="43"/>
      <c r="L428" s="44"/>
      <c r="M428" s="34"/>
      <c r="N428" s="35"/>
    </row>
    <row r="429" spans="1:14" ht="15" hidden="1" customHeight="1" outlineLevel="2" x14ac:dyDescent="0.2">
      <c r="A429" s="45"/>
      <c r="B429" s="23"/>
      <c r="C429" s="47">
        <v>1</v>
      </c>
      <c r="D429" s="48">
        <v>0.2</v>
      </c>
      <c r="E429" s="48">
        <f t="shared" si="203"/>
        <v>0.2</v>
      </c>
      <c r="F429" s="50">
        <v>0.2</v>
      </c>
      <c r="G429" s="48">
        <f t="shared" ref="G429:G434" si="206">C429*D429*F429</f>
        <v>4.0000000000000008E-2</v>
      </c>
      <c r="H429" s="48">
        <v>2.2000000000000002</v>
      </c>
      <c r="I429" s="30">
        <f t="shared" ref="I429:I434" si="207">G429*H429</f>
        <v>8.8000000000000023E-2</v>
      </c>
      <c r="J429" s="31"/>
      <c r="K429" s="43"/>
      <c r="L429" s="44"/>
      <c r="M429" s="34"/>
      <c r="N429" s="35"/>
    </row>
    <row r="430" spans="1:14" hidden="1" outlineLevel="2" x14ac:dyDescent="0.2">
      <c r="A430" s="51"/>
      <c r="B430" s="52"/>
      <c r="C430" s="47"/>
      <c r="D430" s="48"/>
      <c r="E430" s="48">
        <f t="shared" si="203"/>
        <v>0</v>
      </c>
      <c r="F430" s="48"/>
      <c r="G430" s="48">
        <f t="shared" si="206"/>
        <v>0</v>
      </c>
      <c r="H430" s="48"/>
      <c r="I430" s="30">
        <f t="shared" si="207"/>
        <v>0</v>
      </c>
      <c r="J430" s="31"/>
      <c r="K430" s="43"/>
      <c r="L430" s="44"/>
      <c r="M430" s="34"/>
      <c r="N430" s="35"/>
    </row>
    <row r="431" spans="1:14" ht="15" hidden="1" customHeight="1" outlineLevel="2" x14ac:dyDescent="0.2">
      <c r="A431" s="45"/>
      <c r="B431" s="23"/>
      <c r="C431" s="47"/>
      <c r="D431" s="48"/>
      <c r="E431" s="48">
        <f t="shared" si="203"/>
        <v>0</v>
      </c>
      <c r="F431" s="50"/>
      <c r="G431" s="48">
        <f t="shared" si="206"/>
        <v>0</v>
      </c>
      <c r="H431" s="48"/>
      <c r="I431" s="30">
        <f t="shared" si="207"/>
        <v>0</v>
      </c>
      <c r="J431" s="31"/>
      <c r="K431" s="43"/>
      <c r="L431" s="44"/>
      <c r="M431" s="34"/>
      <c r="N431" s="35"/>
    </row>
    <row r="432" spans="1:14" hidden="1" outlineLevel="2" x14ac:dyDescent="0.2">
      <c r="A432" s="51"/>
      <c r="B432" s="52"/>
      <c r="C432" s="47"/>
      <c r="D432" s="48"/>
      <c r="E432" s="48">
        <f>C432*D432</f>
        <v>0</v>
      </c>
      <c r="F432" s="48"/>
      <c r="G432" s="48">
        <f t="shared" si="206"/>
        <v>0</v>
      </c>
      <c r="H432" s="48"/>
      <c r="I432" s="30">
        <f t="shared" si="207"/>
        <v>0</v>
      </c>
      <c r="J432" s="31"/>
      <c r="K432" s="43"/>
      <c r="L432" s="44"/>
      <c r="M432" s="34"/>
      <c r="N432" s="35"/>
    </row>
    <row r="433" spans="1:14" ht="15" hidden="1" customHeight="1" outlineLevel="2" x14ac:dyDescent="0.2">
      <c r="A433" s="45"/>
      <c r="B433" s="23"/>
      <c r="C433" s="47"/>
      <c r="D433" s="48"/>
      <c r="E433" s="48">
        <f t="shared" ref="E433" si="208">C433*D433</f>
        <v>0</v>
      </c>
      <c r="F433" s="50"/>
      <c r="G433" s="48">
        <f t="shared" si="206"/>
        <v>0</v>
      </c>
      <c r="H433" s="48"/>
      <c r="I433" s="30">
        <f t="shared" si="207"/>
        <v>0</v>
      </c>
      <c r="J433" s="31"/>
      <c r="K433" s="43"/>
      <c r="L433" s="44"/>
      <c r="M433" s="34"/>
      <c r="N433" s="35"/>
    </row>
    <row r="434" spans="1:14" hidden="1" outlineLevel="2" x14ac:dyDescent="0.2">
      <c r="A434" s="51"/>
      <c r="B434" s="52"/>
      <c r="C434" s="47"/>
      <c r="D434" s="48"/>
      <c r="E434" s="48">
        <f>C434*D434</f>
        <v>0</v>
      </c>
      <c r="F434" s="48"/>
      <c r="G434" s="48">
        <f t="shared" si="206"/>
        <v>0</v>
      </c>
      <c r="H434" s="48"/>
      <c r="I434" s="30">
        <f t="shared" si="207"/>
        <v>0</v>
      </c>
      <c r="J434" s="31"/>
      <c r="K434" s="43"/>
      <c r="L434" s="44"/>
      <c r="M434" s="34"/>
      <c r="N434" s="35"/>
    </row>
    <row r="435" spans="1:14" hidden="1" outlineLevel="2" x14ac:dyDescent="0.2">
      <c r="A435" s="53"/>
      <c r="B435" s="54"/>
      <c r="C435" s="40"/>
      <c r="D435" s="41"/>
      <c r="E435" s="41">
        <f>C435*D435</f>
        <v>0</v>
      </c>
      <c r="F435" s="41"/>
      <c r="G435" s="41">
        <f>E435*F435</f>
        <v>0</v>
      </c>
      <c r="H435" s="41"/>
      <c r="I435" s="30">
        <f t="shared" ref="I435" si="209">C435*D435*F435*H435</f>
        <v>0</v>
      </c>
      <c r="J435" s="31"/>
      <c r="K435" s="43"/>
      <c r="L435" s="44"/>
      <c r="M435" s="34"/>
      <c r="N435" s="35"/>
    </row>
    <row r="436" spans="1:14" outlineLevel="1" collapsed="1" x14ac:dyDescent="0.2">
      <c r="A436" s="55" t="str">
        <f>IF(A427="","",A427)</f>
        <v>1.2.7.4.1</v>
      </c>
      <c r="B436" s="56" t="str">
        <f>B427</f>
        <v>BETON C25/30 pour Poteaux</v>
      </c>
      <c r="C436" s="60">
        <f>SUM(C426:C435)</f>
        <v>1</v>
      </c>
      <c r="D436" s="61"/>
      <c r="E436" s="62">
        <f>SUM(E426:E435)</f>
        <v>0.2</v>
      </c>
      <c r="F436" s="61"/>
      <c r="G436" s="63">
        <f>SUM(G426:G435)</f>
        <v>4.0000000000000008E-2</v>
      </c>
      <c r="H436" s="61"/>
      <c r="I436" s="64">
        <f>SUM(I426:I435)</f>
        <v>8.8000000000000023E-2</v>
      </c>
      <c r="J436" s="31" t="str">
        <f>IF(I436&gt;0,"m3",IF(G436&gt;0,"m2",IF(E436&gt;0,"ml","Ens")))</f>
        <v>m3</v>
      </c>
      <c r="K436" s="57" t="str">
        <f>IF(I436&gt;0,FIXED(I436,2),IF(G436&gt;0,FIXED(G436,2),IF(E436&gt;0,FIXED(E436,2),FIXED(C436,2))))</f>
        <v>0,09</v>
      </c>
      <c r="L436" s="58"/>
      <c r="M436" s="34"/>
      <c r="N436" s="35"/>
    </row>
    <row r="437" spans="1:14" outlineLevel="1" x14ac:dyDescent="0.2">
      <c r="A437" s="55"/>
      <c r="B437" s="56"/>
      <c r="C437" s="26"/>
      <c r="D437" s="27"/>
      <c r="E437" s="28"/>
      <c r="F437" s="27"/>
      <c r="G437" s="29"/>
      <c r="H437" s="27"/>
      <c r="I437" s="30"/>
      <c r="J437" s="31"/>
      <c r="K437" s="57"/>
      <c r="L437" s="58"/>
      <c r="M437" s="34"/>
      <c r="N437" s="35"/>
    </row>
    <row r="438" spans="1:14" hidden="1" outlineLevel="2" x14ac:dyDescent="0.2">
      <c r="A438" s="65" t="s">
        <v>0</v>
      </c>
      <c r="B438" s="66" t="s">
        <v>1</v>
      </c>
      <c r="C438" s="67" t="s">
        <v>4</v>
      </c>
      <c r="D438" s="68" t="s">
        <v>5</v>
      </c>
      <c r="E438" s="68" t="s">
        <v>6</v>
      </c>
      <c r="F438" s="68" t="s">
        <v>7</v>
      </c>
      <c r="G438" s="68" t="s">
        <v>8</v>
      </c>
      <c r="H438" s="68" t="s">
        <v>9</v>
      </c>
      <c r="I438" s="69" t="s">
        <v>10</v>
      </c>
      <c r="J438" s="31" t="s">
        <v>2</v>
      </c>
      <c r="K438" s="37" t="s">
        <v>3</v>
      </c>
      <c r="L438" s="38"/>
      <c r="M438" s="34"/>
      <c r="N438" s="35"/>
    </row>
    <row r="439" spans="1:14" hidden="1" outlineLevel="2" x14ac:dyDescent="0.2">
      <c r="A439" s="39" t="s">
        <v>152</v>
      </c>
      <c r="B439" s="70" t="s">
        <v>127</v>
      </c>
      <c r="C439" s="40"/>
      <c r="D439" s="41"/>
      <c r="E439" s="41">
        <f t="shared" ref="E439:E441" si="210">C439*D439</f>
        <v>0</v>
      </c>
      <c r="F439" s="41"/>
      <c r="G439" s="41">
        <f t="shared" ref="G439" si="211">E439*F439</f>
        <v>0</v>
      </c>
      <c r="H439" s="41"/>
      <c r="I439" s="42">
        <f t="shared" ref="I439" si="212">G439*H439</f>
        <v>0</v>
      </c>
      <c r="J439" s="31"/>
      <c r="K439" s="43"/>
      <c r="L439" s="44"/>
      <c r="M439" s="34"/>
      <c r="N439" s="35"/>
    </row>
    <row r="440" spans="1:14" ht="15" hidden="1" customHeight="1" outlineLevel="2" x14ac:dyDescent="0.2">
      <c r="A440" s="45"/>
      <c r="B440" s="46"/>
      <c r="C440" s="47"/>
      <c r="D440" s="48"/>
      <c r="E440" s="48">
        <f t="shared" si="210"/>
        <v>0</v>
      </c>
      <c r="F440" s="48"/>
      <c r="G440" s="48">
        <f>C440*H440*2*(D440+F440)</f>
        <v>0</v>
      </c>
      <c r="H440" s="48"/>
      <c r="I440" s="30"/>
      <c r="J440" s="31"/>
      <c r="K440" s="43"/>
      <c r="L440" s="44"/>
      <c r="M440" s="34"/>
      <c r="N440" s="35"/>
    </row>
    <row r="441" spans="1:14" ht="15" hidden="1" customHeight="1" outlineLevel="2" x14ac:dyDescent="0.2">
      <c r="A441" s="45"/>
      <c r="B441" s="23"/>
      <c r="C441" s="47">
        <v>1</v>
      </c>
      <c r="D441" s="48">
        <v>0.2</v>
      </c>
      <c r="E441" s="48">
        <f t="shared" si="210"/>
        <v>0.2</v>
      </c>
      <c r="F441" s="50">
        <v>0.2</v>
      </c>
      <c r="G441" s="48">
        <f t="shared" ref="G441:G446" si="213">C441*H441*2*(D441+F441)</f>
        <v>2.2800000000000002</v>
      </c>
      <c r="H441" s="48">
        <v>2.85</v>
      </c>
      <c r="I441" s="30"/>
      <c r="J441" s="31"/>
      <c r="K441" s="43"/>
      <c r="L441" s="44"/>
      <c r="M441" s="34"/>
      <c r="N441" s="35"/>
    </row>
    <row r="442" spans="1:14" hidden="1" outlineLevel="2" x14ac:dyDescent="0.2">
      <c r="A442" s="51"/>
      <c r="B442" s="52"/>
      <c r="C442" s="47"/>
      <c r="D442" s="48"/>
      <c r="E442" s="48">
        <f>C442*D442</f>
        <v>0</v>
      </c>
      <c r="F442" s="48"/>
      <c r="G442" s="48">
        <f t="shared" si="213"/>
        <v>0</v>
      </c>
      <c r="H442" s="48"/>
      <c r="I442" s="30"/>
      <c r="J442" s="31"/>
      <c r="K442" s="43"/>
      <c r="L442" s="44"/>
      <c r="M442" s="34"/>
      <c r="N442" s="35"/>
    </row>
    <row r="443" spans="1:14" ht="15" hidden="1" customHeight="1" outlineLevel="2" x14ac:dyDescent="0.2">
      <c r="A443" s="45"/>
      <c r="B443" s="23"/>
      <c r="C443" s="47"/>
      <c r="D443" s="48"/>
      <c r="E443" s="48">
        <f t="shared" ref="E443" si="214">C443*D443</f>
        <v>0</v>
      </c>
      <c r="F443" s="50"/>
      <c r="G443" s="48">
        <f t="shared" si="213"/>
        <v>0</v>
      </c>
      <c r="H443" s="48"/>
      <c r="I443" s="30"/>
      <c r="J443" s="31"/>
      <c r="K443" s="43"/>
      <c r="L443" s="44"/>
      <c r="M443" s="34"/>
      <c r="N443" s="35"/>
    </row>
    <row r="444" spans="1:14" hidden="1" outlineLevel="2" x14ac:dyDescent="0.2">
      <c r="A444" s="51"/>
      <c r="B444" s="52"/>
      <c r="C444" s="47"/>
      <c r="D444" s="48"/>
      <c r="E444" s="48">
        <f>C444*D444</f>
        <v>0</v>
      </c>
      <c r="F444" s="48"/>
      <c r="G444" s="48">
        <f t="shared" si="213"/>
        <v>0</v>
      </c>
      <c r="H444" s="48"/>
      <c r="I444" s="30"/>
      <c r="J444" s="31"/>
      <c r="K444" s="43"/>
      <c r="L444" s="44"/>
      <c r="M444" s="34"/>
      <c r="N444" s="35"/>
    </row>
    <row r="445" spans="1:14" ht="15" hidden="1" customHeight="1" outlineLevel="2" x14ac:dyDescent="0.2">
      <c r="A445" s="45"/>
      <c r="B445" s="23"/>
      <c r="C445" s="47"/>
      <c r="D445" s="48"/>
      <c r="E445" s="48">
        <f t="shared" ref="E445" si="215">C445*D445</f>
        <v>0</v>
      </c>
      <c r="F445" s="48"/>
      <c r="G445" s="48">
        <f t="shared" si="213"/>
        <v>0</v>
      </c>
      <c r="H445" s="48"/>
      <c r="I445" s="30"/>
      <c r="J445" s="31"/>
      <c r="K445" s="43"/>
      <c r="L445" s="44"/>
      <c r="M445" s="34"/>
      <c r="N445" s="35"/>
    </row>
    <row r="446" spans="1:14" hidden="1" outlineLevel="2" x14ac:dyDescent="0.2">
      <c r="A446" s="51"/>
      <c r="B446" s="52"/>
      <c r="C446" s="47"/>
      <c r="D446" s="48"/>
      <c r="E446" s="48">
        <f>C446*D446</f>
        <v>0</v>
      </c>
      <c r="F446" s="48"/>
      <c r="G446" s="48">
        <f t="shared" si="213"/>
        <v>0</v>
      </c>
      <c r="H446" s="48"/>
      <c r="I446" s="30"/>
      <c r="J446" s="31"/>
      <c r="K446" s="43"/>
      <c r="L446" s="44"/>
      <c r="M446" s="34"/>
      <c r="N446" s="35"/>
    </row>
    <row r="447" spans="1:14" ht="15" hidden="1" customHeight="1" outlineLevel="2" x14ac:dyDescent="0.2">
      <c r="A447" s="45"/>
      <c r="B447" s="23"/>
      <c r="C447" s="47"/>
      <c r="D447" s="48"/>
      <c r="E447" s="48">
        <f t="shared" ref="E447" si="216">C447*D447</f>
        <v>0</v>
      </c>
      <c r="F447" s="50"/>
      <c r="G447" s="48">
        <f t="shared" ref="G447:G448" si="217">C447*D447*F447</f>
        <v>0</v>
      </c>
      <c r="H447" s="48"/>
      <c r="I447" s="30">
        <f t="shared" ref="I447:I448" si="218">G447*H447</f>
        <v>0</v>
      </c>
      <c r="J447" s="31"/>
      <c r="K447" s="43"/>
      <c r="L447" s="44"/>
      <c r="M447" s="34"/>
      <c r="N447" s="35"/>
    </row>
    <row r="448" spans="1:14" hidden="1" outlineLevel="2" x14ac:dyDescent="0.2">
      <c r="A448" s="51"/>
      <c r="B448" s="52"/>
      <c r="C448" s="47"/>
      <c r="D448" s="48"/>
      <c r="E448" s="48">
        <f>C448*D448</f>
        <v>0</v>
      </c>
      <c r="F448" s="48"/>
      <c r="G448" s="48">
        <f t="shared" si="217"/>
        <v>0</v>
      </c>
      <c r="H448" s="48"/>
      <c r="I448" s="30">
        <f t="shared" si="218"/>
        <v>0</v>
      </c>
      <c r="J448" s="31"/>
      <c r="K448" s="43"/>
      <c r="L448" s="44"/>
      <c r="M448" s="34"/>
      <c r="N448" s="35"/>
    </row>
    <row r="449" spans="1:14" hidden="1" outlineLevel="2" x14ac:dyDescent="0.2">
      <c r="A449" s="53"/>
      <c r="B449" s="54"/>
      <c r="C449" s="40"/>
      <c r="D449" s="41"/>
      <c r="E449" s="41">
        <f>C449*D449</f>
        <v>0</v>
      </c>
      <c r="F449" s="41"/>
      <c r="G449" s="41">
        <f>E449*F449</f>
        <v>0</v>
      </c>
      <c r="H449" s="41"/>
      <c r="I449" s="30">
        <f t="shared" ref="I449" si="219">C449*D449*F449*H449</f>
        <v>0</v>
      </c>
      <c r="J449" s="31"/>
      <c r="K449" s="43"/>
      <c r="L449" s="44"/>
      <c r="M449" s="34"/>
      <c r="N449" s="35"/>
    </row>
    <row r="450" spans="1:14" outlineLevel="1" collapsed="1" x14ac:dyDescent="0.2">
      <c r="A450" s="55" t="str">
        <f>IF(A439="","",A439)</f>
        <v>1.2.7.4.2</v>
      </c>
      <c r="B450" s="56" t="str">
        <f>B439</f>
        <v>Coffrage Poteaux</v>
      </c>
      <c r="C450" s="60">
        <f>SUM(C438:C449)</f>
        <v>1</v>
      </c>
      <c r="D450" s="61"/>
      <c r="E450" s="62">
        <f>SUM(E438:E449)</f>
        <v>0.2</v>
      </c>
      <c r="F450" s="61"/>
      <c r="G450" s="63">
        <f>SUM(G438:G449)</f>
        <v>2.2800000000000002</v>
      </c>
      <c r="H450" s="61"/>
      <c r="I450" s="64">
        <f>SUM(I438:I449)</f>
        <v>0</v>
      </c>
      <c r="J450" s="31" t="str">
        <f>IF(I450&gt;0,"m3",IF(G450&gt;0,"m2",IF(E450&gt;0,"ml","Ens")))</f>
        <v>m2</v>
      </c>
      <c r="K450" s="57" t="str">
        <f>IF(I450&gt;0,FIXED(I450,2),IF(G450&gt;0,FIXED(G450,2),IF(E450&gt;0,FIXED(E450,2),FIXED(C450,2))))</f>
        <v>2,28</v>
      </c>
      <c r="L450" s="58"/>
      <c r="M450" s="34"/>
      <c r="N450" s="35"/>
    </row>
    <row r="451" spans="1:14" outlineLevel="1" x14ac:dyDescent="0.2">
      <c r="A451" s="55"/>
      <c r="B451" s="56"/>
      <c r="C451" s="26"/>
      <c r="D451" s="27"/>
      <c r="E451" s="28"/>
      <c r="F451" s="27"/>
      <c r="G451" s="29"/>
      <c r="H451" s="27"/>
      <c r="I451" s="30"/>
      <c r="J451" s="31"/>
      <c r="K451" s="57"/>
      <c r="L451" s="58"/>
      <c r="M451" s="34"/>
      <c r="N451" s="35"/>
    </row>
    <row r="452" spans="1:14" hidden="1" outlineLevel="2" x14ac:dyDescent="0.2">
      <c r="A452" s="65" t="s">
        <v>0</v>
      </c>
      <c r="B452" s="66" t="s">
        <v>1</v>
      </c>
      <c r="C452" s="67" t="s">
        <v>4</v>
      </c>
      <c r="D452" s="68" t="s">
        <v>5</v>
      </c>
      <c r="E452" s="68" t="s">
        <v>6</v>
      </c>
      <c r="F452" s="68" t="s">
        <v>7</v>
      </c>
      <c r="G452" s="68" t="s">
        <v>10</v>
      </c>
      <c r="H452" s="68" t="s">
        <v>70</v>
      </c>
      <c r="I452" s="69" t="s">
        <v>69</v>
      </c>
      <c r="J452" s="31" t="s">
        <v>2</v>
      </c>
      <c r="K452" s="37" t="s">
        <v>3</v>
      </c>
      <c r="L452" s="38"/>
      <c r="M452" s="34"/>
      <c r="N452" s="35"/>
    </row>
    <row r="453" spans="1:14" hidden="1" outlineLevel="2" x14ac:dyDescent="0.2">
      <c r="A453" s="39" t="s">
        <v>153</v>
      </c>
      <c r="B453" s="70" t="s">
        <v>128</v>
      </c>
      <c r="C453" s="40"/>
      <c r="D453" s="41"/>
      <c r="E453" s="41">
        <f t="shared" ref="E453:E455" si="220">C453*D453</f>
        <v>0</v>
      </c>
      <c r="F453" s="41"/>
      <c r="G453" s="41">
        <f t="shared" ref="G453" si="221">E453*F453</f>
        <v>0</v>
      </c>
      <c r="H453" s="41"/>
      <c r="I453" s="42">
        <f t="shared" ref="I453" si="222">G453*H453</f>
        <v>0</v>
      </c>
      <c r="J453" s="31"/>
      <c r="K453" s="43"/>
      <c r="L453" s="44"/>
      <c r="M453" s="34"/>
      <c r="N453" s="35"/>
    </row>
    <row r="454" spans="1:14" ht="15" hidden="1" customHeight="1" outlineLevel="2" x14ac:dyDescent="0.2">
      <c r="A454" s="45"/>
      <c r="B454" s="46"/>
      <c r="C454" s="47"/>
      <c r="D454" s="48"/>
      <c r="E454" s="48">
        <f t="shared" si="220"/>
        <v>0</v>
      </c>
      <c r="F454" s="48"/>
      <c r="G454" s="48" t="str">
        <f>K436</f>
        <v>0,09</v>
      </c>
      <c r="H454" s="48">
        <v>140</v>
      </c>
      <c r="I454" s="30">
        <f>G454*H454</f>
        <v>12.6</v>
      </c>
      <c r="J454" s="31"/>
      <c r="K454" s="43"/>
      <c r="L454" s="44"/>
      <c r="M454" s="34"/>
      <c r="N454" s="35"/>
    </row>
    <row r="455" spans="1:14" ht="15" hidden="1" customHeight="1" outlineLevel="2" x14ac:dyDescent="0.2">
      <c r="A455" s="45"/>
      <c r="B455" s="23"/>
      <c r="C455" s="47"/>
      <c r="D455" s="48"/>
      <c r="E455" s="48">
        <f t="shared" si="220"/>
        <v>0</v>
      </c>
      <c r="F455" s="50"/>
      <c r="G455" s="48"/>
      <c r="H455" s="48"/>
      <c r="I455" s="30">
        <f t="shared" ref="I455:I457" si="223">C455*D455*F455*H455</f>
        <v>0</v>
      </c>
      <c r="J455" s="31"/>
      <c r="K455" s="43"/>
      <c r="L455" s="44"/>
      <c r="M455" s="34"/>
      <c r="N455" s="35"/>
    </row>
    <row r="456" spans="1:14" hidden="1" outlineLevel="2" x14ac:dyDescent="0.2">
      <c r="A456" s="51"/>
      <c r="B456" s="52"/>
      <c r="C456" s="47"/>
      <c r="D456" s="48"/>
      <c r="E456" s="48">
        <f>C456*D456</f>
        <v>0</v>
      </c>
      <c r="F456" s="48"/>
      <c r="G456" s="48"/>
      <c r="H456" s="48"/>
      <c r="I456" s="30">
        <f t="shared" si="223"/>
        <v>0</v>
      </c>
      <c r="J456" s="31"/>
      <c r="K456" s="43"/>
      <c r="L456" s="44"/>
      <c r="M456" s="34"/>
      <c r="N456" s="35"/>
    </row>
    <row r="457" spans="1:14" hidden="1" outlineLevel="2" x14ac:dyDescent="0.2">
      <c r="A457" s="53"/>
      <c r="B457" s="54"/>
      <c r="C457" s="40"/>
      <c r="D457" s="41"/>
      <c r="E457" s="41">
        <f>C457*D457</f>
        <v>0</v>
      </c>
      <c r="F457" s="41"/>
      <c r="G457" s="41">
        <f>E457*F457</f>
        <v>0</v>
      </c>
      <c r="H457" s="41"/>
      <c r="I457" s="30">
        <f t="shared" si="223"/>
        <v>0</v>
      </c>
      <c r="J457" s="31"/>
      <c r="K457" s="43"/>
      <c r="L457" s="44"/>
      <c r="M457" s="34"/>
      <c r="N457" s="35"/>
    </row>
    <row r="458" spans="1:14" outlineLevel="1" collapsed="1" x14ac:dyDescent="0.2">
      <c r="A458" s="55" t="str">
        <f>IF(A453="","",A453)</f>
        <v>1.2.7.4.3</v>
      </c>
      <c r="B458" s="56" t="str">
        <f>B453</f>
        <v>Armature pour les Poteaux BA</v>
      </c>
      <c r="C458" s="60">
        <f>SUM(C452:C457)</f>
        <v>0</v>
      </c>
      <c r="D458" s="61"/>
      <c r="E458" s="62">
        <f>SUM(E452:E457)</f>
        <v>0</v>
      </c>
      <c r="F458" s="61"/>
      <c r="G458" s="63">
        <f>SUM(G452:G457)</f>
        <v>0</v>
      </c>
      <c r="H458" s="61"/>
      <c r="I458" s="64">
        <f>SUM(I452:I457)</f>
        <v>12.6</v>
      </c>
      <c r="J458" s="31" t="str">
        <f>IF(I458&gt;0,"kg",IF(G458&gt;0,"m2",IF(E458&gt;0,"ml","Ens")))</f>
        <v>kg</v>
      </c>
      <c r="K458" s="57" t="str">
        <f>IF(I458&gt;0,FIXED(I458,2),IF(G458&gt;0,FIXED(G458,2),IF(E458&gt;0,FIXED(E458,2),FIXED(C458,2))))</f>
        <v>12,60</v>
      </c>
      <c r="L458" s="58"/>
      <c r="M458" s="34"/>
      <c r="N458" s="35"/>
    </row>
    <row r="459" spans="1:14" outlineLevel="1" x14ac:dyDescent="0.2">
      <c r="A459" s="55"/>
      <c r="B459" s="56"/>
      <c r="C459" s="26"/>
      <c r="D459" s="27"/>
      <c r="E459" s="28"/>
      <c r="F459" s="27"/>
      <c r="G459" s="29"/>
      <c r="H459" s="27"/>
      <c r="I459" s="30"/>
      <c r="J459" s="31"/>
      <c r="K459" s="57"/>
      <c r="L459" s="58"/>
      <c r="M459" s="34"/>
      <c r="N459" s="35"/>
    </row>
    <row r="460" spans="1:14" outlineLevel="1" x14ac:dyDescent="0.2">
      <c r="A460" s="83" t="s">
        <v>154</v>
      </c>
      <c r="B460" s="84" t="s">
        <v>129</v>
      </c>
      <c r="C460" s="26"/>
      <c r="D460" s="27"/>
      <c r="E460" s="28"/>
      <c r="F460" s="27"/>
      <c r="G460" s="29"/>
      <c r="H460" s="27"/>
      <c r="I460" s="30"/>
      <c r="J460" s="31"/>
      <c r="K460" s="32"/>
      <c r="L460" s="33"/>
      <c r="M460" s="34"/>
      <c r="N460" s="35"/>
    </row>
    <row r="461" spans="1:14" hidden="1" outlineLevel="2" x14ac:dyDescent="0.2">
      <c r="A461" s="65" t="s">
        <v>0</v>
      </c>
      <c r="B461" s="66" t="s">
        <v>1</v>
      </c>
      <c r="C461" s="67" t="s">
        <v>4</v>
      </c>
      <c r="D461" s="68" t="s">
        <v>5</v>
      </c>
      <c r="E461" s="68" t="s">
        <v>6</v>
      </c>
      <c r="F461" s="68" t="s">
        <v>7</v>
      </c>
      <c r="G461" s="68" t="s">
        <v>8</v>
      </c>
      <c r="H461" s="68" t="s">
        <v>9</v>
      </c>
      <c r="I461" s="69" t="s">
        <v>10</v>
      </c>
      <c r="J461" s="31" t="s">
        <v>2</v>
      </c>
      <c r="K461" s="37" t="s">
        <v>3</v>
      </c>
      <c r="L461" s="38"/>
      <c r="M461" s="34"/>
      <c r="N461" s="35"/>
    </row>
    <row r="462" spans="1:14" hidden="1" outlineLevel="2" x14ac:dyDescent="0.2">
      <c r="A462" s="39" t="s">
        <v>155</v>
      </c>
      <c r="B462" s="70" t="s">
        <v>130</v>
      </c>
      <c r="C462" s="40"/>
      <c r="D462" s="41"/>
      <c r="E462" s="41">
        <f t="shared" ref="E462" si="224">C462*D462</f>
        <v>0</v>
      </c>
      <c r="F462" s="41"/>
      <c r="G462" s="41">
        <f t="shared" ref="G462" si="225">E462*F462</f>
        <v>0</v>
      </c>
      <c r="H462" s="41"/>
      <c r="I462" s="42">
        <f t="shared" ref="I462" si="226">G462*H462</f>
        <v>0</v>
      </c>
      <c r="J462" s="31"/>
      <c r="K462" s="43"/>
      <c r="L462" s="44"/>
      <c r="M462" s="34"/>
      <c r="N462" s="35"/>
    </row>
    <row r="463" spans="1:14" ht="15" hidden="1" customHeight="1" outlineLevel="2" x14ac:dyDescent="0.2">
      <c r="A463" s="45"/>
      <c r="B463" s="46"/>
      <c r="C463" s="47"/>
      <c r="D463" s="48"/>
      <c r="E463" s="48"/>
      <c r="F463" s="48"/>
      <c r="G463" s="48">
        <f>C463*D463*F463</f>
        <v>0</v>
      </c>
      <c r="H463" s="48"/>
      <c r="I463" s="30">
        <f>E463*F463*H463</f>
        <v>0</v>
      </c>
      <c r="J463" s="31"/>
      <c r="K463" s="43"/>
      <c r="L463" s="44"/>
      <c r="M463" s="34"/>
      <c r="N463" s="35"/>
    </row>
    <row r="464" spans="1:14" ht="15" hidden="1" customHeight="1" outlineLevel="2" x14ac:dyDescent="0.2">
      <c r="A464" s="45"/>
      <c r="B464" s="23"/>
      <c r="C464" s="47">
        <v>1</v>
      </c>
      <c r="D464" s="48"/>
      <c r="E464" s="48">
        <v>1.2</v>
      </c>
      <c r="F464" s="50">
        <v>0.2</v>
      </c>
      <c r="G464" s="48">
        <f t="shared" ref="G464:G467" si="227">C464*D464*F464</f>
        <v>0</v>
      </c>
      <c r="H464" s="48">
        <v>0.2</v>
      </c>
      <c r="I464" s="30">
        <f>C464*(E464+0.4)*F464*H464</f>
        <v>6.4000000000000015E-2</v>
      </c>
      <c r="J464" s="31"/>
      <c r="K464" s="43"/>
      <c r="L464" s="44"/>
      <c r="M464" s="34"/>
      <c r="N464" s="35"/>
    </row>
    <row r="465" spans="1:14" hidden="1" outlineLevel="2" x14ac:dyDescent="0.2">
      <c r="A465" s="51"/>
      <c r="B465" s="52"/>
      <c r="C465" s="47"/>
      <c r="D465" s="48"/>
      <c r="E465" s="48"/>
      <c r="F465" s="48"/>
      <c r="G465" s="48">
        <f t="shared" si="227"/>
        <v>0</v>
      </c>
      <c r="H465" s="48"/>
      <c r="I465" s="30">
        <f t="shared" ref="I465" si="228">C465*(E465+0.4)*F465*H465</f>
        <v>0</v>
      </c>
      <c r="J465" s="31"/>
      <c r="K465" s="43"/>
      <c r="L465" s="44"/>
      <c r="M465" s="34"/>
      <c r="N465" s="35"/>
    </row>
    <row r="466" spans="1:14" ht="15" hidden="1" customHeight="1" outlineLevel="2" x14ac:dyDescent="0.2">
      <c r="A466" s="45"/>
      <c r="B466" s="23"/>
      <c r="C466" s="47"/>
      <c r="D466" s="48"/>
      <c r="E466" s="48"/>
      <c r="F466" s="50"/>
      <c r="G466" s="48">
        <f t="shared" si="227"/>
        <v>0</v>
      </c>
      <c r="H466" s="48"/>
      <c r="I466" s="30">
        <f t="shared" ref="I466:I467" si="229">C466*E466*F466*H466</f>
        <v>0</v>
      </c>
      <c r="J466" s="31"/>
      <c r="K466" s="43"/>
      <c r="L466" s="44"/>
      <c r="M466" s="34"/>
      <c r="N466" s="35"/>
    </row>
    <row r="467" spans="1:14" hidden="1" outlineLevel="2" x14ac:dyDescent="0.2">
      <c r="A467" s="51"/>
      <c r="B467" s="52"/>
      <c r="C467" s="47"/>
      <c r="D467" s="48"/>
      <c r="E467" s="48"/>
      <c r="F467" s="48"/>
      <c r="G467" s="48">
        <f t="shared" si="227"/>
        <v>0</v>
      </c>
      <c r="H467" s="48"/>
      <c r="I467" s="30">
        <f t="shared" si="229"/>
        <v>0</v>
      </c>
      <c r="J467" s="31"/>
      <c r="K467" s="43"/>
      <c r="L467" s="44"/>
      <c r="M467" s="34"/>
      <c r="N467" s="35"/>
    </row>
    <row r="468" spans="1:14" hidden="1" outlineLevel="2" x14ac:dyDescent="0.2">
      <c r="A468" s="53"/>
      <c r="B468" s="54"/>
      <c r="C468" s="40"/>
      <c r="D468" s="41"/>
      <c r="E468" s="41">
        <f>C468*D468</f>
        <v>0</v>
      </c>
      <c r="F468" s="41"/>
      <c r="G468" s="41">
        <f>E468*F468</f>
        <v>0</v>
      </c>
      <c r="H468" s="41"/>
      <c r="I468" s="30">
        <f t="shared" ref="I468" si="230">C468*D468*F468*H468</f>
        <v>0</v>
      </c>
      <c r="J468" s="31"/>
      <c r="K468" s="43"/>
      <c r="L468" s="44"/>
      <c r="M468" s="34"/>
      <c r="N468" s="35"/>
    </row>
    <row r="469" spans="1:14" outlineLevel="1" collapsed="1" x14ac:dyDescent="0.2">
      <c r="A469" s="55" t="str">
        <f>IF(A462="","",A462)</f>
        <v>1.2.7.5.1</v>
      </c>
      <c r="B469" s="56" t="str">
        <f>B462</f>
        <v>BETON C25/30 pour Linteaux et Poutre</v>
      </c>
      <c r="C469" s="60">
        <f>SUM(C461:C468)</f>
        <v>1</v>
      </c>
      <c r="D469" s="61"/>
      <c r="E469" s="62">
        <f>SUM(E461:E468)</f>
        <v>1.2</v>
      </c>
      <c r="F469" s="61"/>
      <c r="G469" s="63">
        <f>SUM(G461:G468)</f>
        <v>0</v>
      </c>
      <c r="H469" s="61"/>
      <c r="I469" s="64">
        <f>SUM(I461:I468)</f>
        <v>6.4000000000000015E-2</v>
      </c>
      <c r="J469" s="31" t="str">
        <f>IF(I469&gt;0,"m3",IF(G469&gt;0,"m2",IF(E469&gt;0,"ml","Ens")))</f>
        <v>m3</v>
      </c>
      <c r="K469" s="57" t="str">
        <f>IF(I469&gt;0,FIXED(I469,2),IF(G469&gt;0,FIXED(G469,2),IF(E469&gt;0,FIXED(E469,2),FIXED(C469,2))))</f>
        <v>0,06</v>
      </c>
      <c r="L469" s="58"/>
      <c r="M469" s="34"/>
      <c r="N469" s="35"/>
    </row>
    <row r="470" spans="1:14" outlineLevel="1" x14ac:dyDescent="0.2">
      <c r="A470" s="55"/>
      <c r="B470" s="56"/>
      <c r="C470" s="26"/>
      <c r="D470" s="27"/>
      <c r="E470" s="28"/>
      <c r="F470" s="27"/>
      <c r="G470" s="29"/>
      <c r="H470" s="27"/>
      <c r="I470" s="30"/>
      <c r="J470" s="31"/>
      <c r="K470" s="57"/>
      <c r="L470" s="58"/>
      <c r="M470" s="34"/>
      <c r="N470" s="35"/>
    </row>
    <row r="471" spans="1:14" hidden="1" outlineLevel="2" x14ac:dyDescent="0.2">
      <c r="A471" s="65" t="s">
        <v>0</v>
      </c>
      <c r="B471" s="66" t="s">
        <v>1</v>
      </c>
      <c r="C471" s="67" t="s">
        <v>4</v>
      </c>
      <c r="D471" s="68" t="s">
        <v>5</v>
      </c>
      <c r="E471" s="68" t="s">
        <v>6</v>
      </c>
      <c r="F471" s="68" t="s">
        <v>7</v>
      </c>
      <c r="G471" s="68" t="s">
        <v>8</v>
      </c>
      <c r="H471" s="68" t="s">
        <v>9</v>
      </c>
      <c r="I471" s="69" t="s">
        <v>10</v>
      </c>
      <c r="J471" s="31" t="s">
        <v>2</v>
      </c>
      <c r="K471" s="37" t="s">
        <v>3</v>
      </c>
      <c r="L471" s="38"/>
      <c r="M471" s="34"/>
      <c r="N471" s="35"/>
    </row>
    <row r="472" spans="1:14" hidden="1" outlineLevel="2" x14ac:dyDescent="0.2">
      <c r="A472" s="39" t="s">
        <v>156</v>
      </c>
      <c r="B472" s="70" t="s">
        <v>131</v>
      </c>
      <c r="C472" s="40"/>
      <c r="D472" s="41"/>
      <c r="E472" s="41">
        <f t="shared" ref="E472" si="231">C472*D472</f>
        <v>0</v>
      </c>
      <c r="F472" s="41"/>
      <c r="G472" s="41">
        <f t="shared" ref="G472" si="232">E472*F472</f>
        <v>0</v>
      </c>
      <c r="H472" s="41"/>
      <c r="I472" s="42">
        <f t="shared" ref="I472" si="233">G472*H472</f>
        <v>0</v>
      </c>
      <c r="J472" s="31"/>
      <c r="K472" s="43"/>
      <c r="L472" s="44"/>
      <c r="M472" s="34"/>
      <c r="N472" s="35"/>
    </row>
    <row r="473" spans="1:14" ht="15" hidden="1" customHeight="1" outlineLevel="2" x14ac:dyDescent="0.2">
      <c r="A473" s="45"/>
      <c r="B473" s="46"/>
      <c r="C473" s="47"/>
      <c r="D473" s="48"/>
      <c r="E473" s="48"/>
      <c r="F473" s="48"/>
      <c r="G473" s="48"/>
      <c r="H473" s="48"/>
      <c r="I473" s="30"/>
      <c r="J473" s="31"/>
      <c r="K473" s="43"/>
      <c r="L473" s="44"/>
      <c r="M473" s="34"/>
      <c r="N473" s="35"/>
    </row>
    <row r="474" spans="1:14" ht="15" hidden="1" customHeight="1" outlineLevel="2" x14ac:dyDescent="0.2">
      <c r="A474" s="45"/>
      <c r="B474" s="23"/>
      <c r="C474" s="47">
        <v>1</v>
      </c>
      <c r="D474" s="48"/>
      <c r="E474" s="48">
        <v>1.2</v>
      </c>
      <c r="F474" s="50">
        <v>0.2</v>
      </c>
      <c r="G474" s="48">
        <f>C474*E474*(F474+2*H474)</f>
        <v>0.72000000000000008</v>
      </c>
      <c r="H474" s="48">
        <v>0.2</v>
      </c>
      <c r="I474" s="30"/>
      <c r="J474" s="31"/>
      <c r="K474" s="43"/>
      <c r="L474" s="44"/>
      <c r="M474" s="34"/>
      <c r="N474" s="35"/>
    </row>
    <row r="475" spans="1:14" ht="15" hidden="1" customHeight="1" outlineLevel="2" x14ac:dyDescent="0.2">
      <c r="A475" s="45"/>
      <c r="B475" s="23"/>
      <c r="C475" s="47"/>
      <c r="D475" s="48"/>
      <c r="E475" s="48"/>
      <c r="F475" s="50"/>
      <c r="G475" s="48">
        <f t="shared" ref="G475" si="234">C475*E475*(F475+2*H475)</f>
        <v>0</v>
      </c>
      <c r="H475" s="48"/>
      <c r="I475" s="30"/>
      <c r="J475" s="31"/>
      <c r="K475" s="43"/>
      <c r="L475" s="44"/>
      <c r="M475" s="34"/>
      <c r="N475" s="35"/>
    </row>
    <row r="476" spans="1:14" hidden="1" outlineLevel="2" x14ac:dyDescent="0.2">
      <c r="A476" s="53"/>
      <c r="B476" s="54"/>
      <c r="C476" s="40"/>
      <c r="D476" s="41"/>
      <c r="E476" s="41">
        <f>C476*D476</f>
        <v>0</v>
      </c>
      <c r="F476" s="41"/>
      <c r="G476" s="41">
        <f>E476*F476</f>
        <v>0</v>
      </c>
      <c r="H476" s="41"/>
      <c r="I476" s="30">
        <f t="shared" ref="I476" si="235">C476*D476*F476*H476</f>
        <v>0</v>
      </c>
      <c r="J476" s="31"/>
      <c r="K476" s="43"/>
      <c r="L476" s="44"/>
      <c r="M476" s="34"/>
      <c r="N476" s="35"/>
    </row>
    <row r="477" spans="1:14" outlineLevel="1" collapsed="1" x14ac:dyDescent="0.2">
      <c r="A477" s="55" t="str">
        <f>IF(A472="","",A472)</f>
        <v>1.2.7.5.2</v>
      </c>
      <c r="B477" s="56" t="str">
        <f>B472</f>
        <v>Coffrage Poutre Linteaux</v>
      </c>
      <c r="C477" s="60">
        <f>SUM(C471:C476)</f>
        <v>1</v>
      </c>
      <c r="D477" s="61"/>
      <c r="E477" s="62">
        <f>SUM(E471:E476)</f>
        <v>1.2</v>
      </c>
      <c r="F477" s="61"/>
      <c r="G477" s="63">
        <f>SUM(G471:G476)</f>
        <v>0.72000000000000008</v>
      </c>
      <c r="H477" s="61"/>
      <c r="I477" s="64">
        <f>SUM(I471:I476)</f>
        <v>0</v>
      </c>
      <c r="J477" s="31" t="str">
        <f>IF(I477&gt;0,"m3",IF(G477&gt;0,"m2",IF(E477&gt;0,"ml","Ens")))</f>
        <v>m2</v>
      </c>
      <c r="K477" s="57" t="str">
        <f>IF(I477&gt;0,FIXED(I477,2),IF(G477&gt;0,FIXED(G477,2),IF(E477&gt;0,FIXED(E477,2),FIXED(C477,2))))</f>
        <v>0,72</v>
      </c>
      <c r="L477" s="58"/>
      <c r="M477" s="34"/>
      <c r="N477" s="35"/>
    </row>
    <row r="478" spans="1:14" outlineLevel="1" x14ac:dyDescent="0.2">
      <c r="A478" s="55"/>
      <c r="B478" s="56"/>
      <c r="C478" s="26"/>
      <c r="D478" s="27"/>
      <c r="E478" s="28"/>
      <c r="F478" s="27"/>
      <c r="G478" s="29"/>
      <c r="H478" s="27"/>
      <c r="I478" s="30"/>
      <c r="J478" s="31"/>
      <c r="K478" s="57"/>
      <c r="L478" s="58"/>
      <c r="M478" s="34"/>
      <c r="N478" s="35"/>
    </row>
    <row r="479" spans="1:14" hidden="1" outlineLevel="2" x14ac:dyDescent="0.2">
      <c r="A479" s="65" t="s">
        <v>0</v>
      </c>
      <c r="B479" s="66" t="s">
        <v>1</v>
      </c>
      <c r="C479" s="67" t="s">
        <v>4</v>
      </c>
      <c r="D479" s="68" t="s">
        <v>5</v>
      </c>
      <c r="E479" s="68" t="s">
        <v>6</v>
      </c>
      <c r="F479" s="68" t="s">
        <v>7</v>
      </c>
      <c r="G479" s="68" t="s">
        <v>10</v>
      </c>
      <c r="H479" s="68" t="s">
        <v>70</v>
      </c>
      <c r="I479" s="69" t="s">
        <v>69</v>
      </c>
      <c r="J479" s="31" t="s">
        <v>2</v>
      </c>
      <c r="K479" s="37" t="s">
        <v>3</v>
      </c>
      <c r="L479" s="38"/>
      <c r="M479" s="34"/>
      <c r="N479" s="35"/>
    </row>
    <row r="480" spans="1:14" hidden="1" outlineLevel="2" x14ac:dyDescent="0.2">
      <c r="A480" s="39" t="s">
        <v>157</v>
      </c>
      <c r="B480" s="70" t="s">
        <v>132</v>
      </c>
      <c r="C480" s="40"/>
      <c r="D480" s="41"/>
      <c r="E480" s="41">
        <f t="shared" ref="E480:E482" si="236">C480*D480</f>
        <v>0</v>
      </c>
      <c r="F480" s="41"/>
      <c r="G480" s="41">
        <f t="shared" ref="G480" si="237">E480*F480</f>
        <v>0</v>
      </c>
      <c r="H480" s="41"/>
      <c r="I480" s="42">
        <f t="shared" ref="I480" si="238">G480*H480</f>
        <v>0</v>
      </c>
      <c r="J480" s="31"/>
      <c r="K480" s="43"/>
      <c r="L480" s="44"/>
      <c r="M480" s="34"/>
      <c r="N480" s="35"/>
    </row>
    <row r="481" spans="1:14" ht="15" hidden="1" customHeight="1" outlineLevel="2" x14ac:dyDescent="0.2">
      <c r="A481" s="45"/>
      <c r="B481" s="46"/>
      <c r="C481" s="47"/>
      <c r="D481" s="48"/>
      <c r="E481" s="48">
        <f t="shared" si="236"/>
        <v>0</v>
      </c>
      <c r="F481" s="48"/>
      <c r="G481" s="48" t="str">
        <f>K469</f>
        <v>0,06</v>
      </c>
      <c r="H481" s="48">
        <v>160</v>
      </c>
      <c r="I481" s="30">
        <f>G481*H481</f>
        <v>9.6</v>
      </c>
      <c r="J481" s="31"/>
      <c r="K481" s="43"/>
      <c r="L481" s="44"/>
      <c r="M481" s="34"/>
      <c r="N481" s="35"/>
    </row>
    <row r="482" spans="1:14" ht="15" hidden="1" customHeight="1" outlineLevel="2" x14ac:dyDescent="0.2">
      <c r="A482" s="45"/>
      <c r="B482" s="23"/>
      <c r="C482" s="47"/>
      <c r="D482" s="48"/>
      <c r="E482" s="48">
        <f t="shared" si="236"/>
        <v>0</v>
      </c>
      <c r="F482" s="50"/>
      <c r="G482" s="48"/>
      <c r="H482" s="48"/>
      <c r="I482" s="30">
        <f t="shared" ref="I482:I484" si="239">C482*D482*F482*H482</f>
        <v>0</v>
      </c>
      <c r="J482" s="31"/>
      <c r="K482" s="43"/>
      <c r="L482" s="44"/>
      <c r="M482" s="34"/>
      <c r="N482" s="35"/>
    </row>
    <row r="483" spans="1:14" hidden="1" outlineLevel="2" x14ac:dyDescent="0.2">
      <c r="A483" s="51"/>
      <c r="B483" s="52"/>
      <c r="C483" s="47"/>
      <c r="D483" s="48"/>
      <c r="E483" s="48">
        <f>C483*D483</f>
        <v>0</v>
      </c>
      <c r="F483" s="48"/>
      <c r="G483" s="48"/>
      <c r="H483" s="48"/>
      <c r="I483" s="30">
        <f t="shared" si="239"/>
        <v>0</v>
      </c>
      <c r="J483" s="31"/>
      <c r="K483" s="43"/>
      <c r="L483" s="44"/>
      <c r="M483" s="34"/>
      <c r="N483" s="35"/>
    </row>
    <row r="484" spans="1:14" hidden="1" outlineLevel="2" x14ac:dyDescent="0.2">
      <c r="A484" s="53"/>
      <c r="B484" s="54"/>
      <c r="C484" s="40"/>
      <c r="D484" s="41"/>
      <c r="E484" s="41">
        <f>C484*D484</f>
        <v>0</v>
      </c>
      <c r="F484" s="41"/>
      <c r="G484" s="41">
        <f>E484*F484</f>
        <v>0</v>
      </c>
      <c r="H484" s="41"/>
      <c r="I484" s="30">
        <f t="shared" si="239"/>
        <v>0</v>
      </c>
      <c r="J484" s="31"/>
      <c r="K484" s="43"/>
      <c r="L484" s="44"/>
      <c r="M484" s="34"/>
      <c r="N484" s="35"/>
    </row>
    <row r="485" spans="1:14" outlineLevel="1" collapsed="1" x14ac:dyDescent="0.2">
      <c r="A485" s="55" t="str">
        <f>IF(A480="","",A480)</f>
        <v>1.2.7.5.3</v>
      </c>
      <c r="B485" s="56" t="str">
        <f>B480</f>
        <v>Armature pour les Poutres Linteaux BA</v>
      </c>
      <c r="C485" s="60">
        <f>SUM(C479:C484)</f>
        <v>0</v>
      </c>
      <c r="D485" s="61"/>
      <c r="E485" s="62">
        <f>SUM(E479:E484)</f>
        <v>0</v>
      </c>
      <c r="F485" s="61"/>
      <c r="G485" s="63">
        <f>SUM(G479:G484)</f>
        <v>0</v>
      </c>
      <c r="H485" s="61"/>
      <c r="I485" s="64">
        <f>SUM(I479:I484)</f>
        <v>9.6</v>
      </c>
      <c r="J485" s="31" t="str">
        <f>IF(I485&gt;0,"kg",IF(G485&gt;0,"m2",IF(E485&gt;0,"ml","Ens")))</f>
        <v>kg</v>
      </c>
      <c r="K485" s="57" t="str">
        <f>IF(I485&gt;0,FIXED(I485,2),IF(G485&gt;0,FIXED(G485,2),IF(E485&gt;0,FIXED(E485,2),FIXED(C485,2))))</f>
        <v>9,60</v>
      </c>
      <c r="L485" s="58"/>
      <c r="M485" s="34"/>
      <c r="N485" s="35"/>
    </row>
    <row r="486" spans="1:14" outlineLevel="1" x14ac:dyDescent="0.2">
      <c r="A486" s="55"/>
      <c r="B486" s="56"/>
      <c r="C486" s="26"/>
      <c r="D486" s="27"/>
      <c r="E486" s="28"/>
      <c r="F486" s="27"/>
      <c r="G486" s="29"/>
      <c r="H486" s="27"/>
      <c r="I486" s="30"/>
      <c r="J486" s="31"/>
      <c r="K486" s="57"/>
      <c r="L486" s="58"/>
      <c r="M486" s="34"/>
      <c r="N486" s="35"/>
    </row>
    <row r="488" spans="1:14" hidden="1" outlineLevel="2" x14ac:dyDescent="0.2">
      <c r="A488" s="65" t="s">
        <v>0</v>
      </c>
      <c r="B488" s="66" t="s">
        <v>1</v>
      </c>
      <c r="C488" s="67" t="s">
        <v>4</v>
      </c>
      <c r="D488" s="68" t="s">
        <v>5</v>
      </c>
      <c r="E488" s="68" t="s">
        <v>6</v>
      </c>
      <c r="F488" s="68" t="s">
        <v>7</v>
      </c>
      <c r="G488" s="68" t="s">
        <v>8</v>
      </c>
      <c r="H488" s="68" t="s">
        <v>9</v>
      </c>
      <c r="I488" s="69" t="s">
        <v>10</v>
      </c>
      <c r="J488" s="31" t="s">
        <v>2</v>
      </c>
      <c r="K488" s="37" t="s">
        <v>3</v>
      </c>
      <c r="L488" s="38"/>
      <c r="M488" s="34"/>
      <c r="N488" s="35"/>
    </row>
    <row r="489" spans="1:14" hidden="1" outlineLevel="2" x14ac:dyDescent="0.2">
      <c r="A489" s="39" t="s">
        <v>158</v>
      </c>
      <c r="B489" s="70" t="s">
        <v>133</v>
      </c>
      <c r="C489" s="40"/>
      <c r="D489" s="41"/>
      <c r="E489" s="41">
        <f t="shared" ref="E489" si="240">C489*D489</f>
        <v>0</v>
      </c>
      <c r="F489" s="41"/>
      <c r="G489" s="41">
        <f t="shared" ref="G489" si="241">E489*F489</f>
        <v>0</v>
      </c>
      <c r="H489" s="41"/>
      <c r="I489" s="42">
        <f t="shared" ref="I489:I492" si="242">G489*H489</f>
        <v>0</v>
      </c>
      <c r="J489" s="31"/>
      <c r="K489" s="43"/>
      <c r="L489" s="44"/>
      <c r="M489" s="34"/>
      <c r="N489" s="35"/>
    </row>
    <row r="490" spans="1:14" ht="15" hidden="1" customHeight="1" outlineLevel="2" x14ac:dyDescent="0.2">
      <c r="A490" s="45"/>
      <c r="B490" s="23"/>
      <c r="C490" s="47">
        <v>1</v>
      </c>
      <c r="D490" s="48">
        <v>1.9</v>
      </c>
      <c r="E490" s="48">
        <f>C490*D490</f>
        <v>1.9</v>
      </c>
      <c r="F490" s="50"/>
      <c r="G490" s="48">
        <f>E490*F490*C490</f>
        <v>0</v>
      </c>
      <c r="H490" s="50"/>
      <c r="I490" s="30">
        <f t="shared" si="242"/>
        <v>0</v>
      </c>
      <c r="J490" s="31"/>
      <c r="K490" s="43"/>
      <c r="L490" s="44"/>
      <c r="M490" s="34"/>
      <c r="N490" s="35"/>
    </row>
    <row r="491" spans="1:14" ht="15" hidden="1" customHeight="1" outlineLevel="2" x14ac:dyDescent="0.2">
      <c r="A491" s="45"/>
      <c r="B491" s="23"/>
      <c r="C491" s="47"/>
      <c r="D491" s="48"/>
      <c r="E491" s="48">
        <f t="shared" ref="E491:E492" si="243">C491*D491</f>
        <v>0</v>
      </c>
      <c r="F491" s="50"/>
      <c r="G491" s="48">
        <f t="shared" ref="G491" si="244">E491*F491*C491</f>
        <v>0</v>
      </c>
      <c r="H491" s="50"/>
      <c r="I491" s="30">
        <f t="shared" si="242"/>
        <v>0</v>
      </c>
      <c r="J491" s="31"/>
      <c r="K491" s="43"/>
      <c r="L491" s="44"/>
      <c r="M491" s="34"/>
      <c r="N491" s="35"/>
    </row>
    <row r="492" spans="1:14" ht="15" hidden="1" customHeight="1" outlineLevel="2" x14ac:dyDescent="0.2">
      <c r="A492" s="45"/>
      <c r="B492" s="23"/>
      <c r="C492" s="47"/>
      <c r="D492" s="48"/>
      <c r="E492" s="48">
        <f t="shared" si="243"/>
        <v>0</v>
      </c>
      <c r="F492" s="50"/>
      <c r="G492" s="48">
        <f t="shared" ref="G492" si="245">E492*F492*C492</f>
        <v>0</v>
      </c>
      <c r="H492" s="50"/>
      <c r="I492" s="30">
        <f t="shared" si="242"/>
        <v>0</v>
      </c>
      <c r="J492" s="31"/>
      <c r="K492" s="43"/>
      <c r="L492" s="44"/>
      <c r="M492" s="34"/>
      <c r="N492" s="35"/>
    </row>
    <row r="493" spans="1:14" hidden="1" outlineLevel="2" x14ac:dyDescent="0.2">
      <c r="A493" s="53"/>
      <c r="B493" s="54"/>
      <c r="C493" s="40"/>
      <c r="D493" s="41"/>
      <c r="E493" s="41">
        <f>C493*D493</f>
        <v>0</v>
      </c>
      <c r="F493" s="41"/>
      <c r="G493" s="41">
        <f>E493*F493</f>
        <v>0</v>
      </c>
      <c r="H493" s="41"/>
      <c r="I493" s="30">
        <f t="shared" ref="I493" si="246">C493*D493*F493*H493</f>
        <v>0</v>
      </c>
      <c r="J493" s="31"/>
      <c r="K493" s="43"/>
      <c r="L493" s="44"/>
      <c r="M493" s="34"/>
      <c r="N493" s="35"/>
    </row>
    <row r="494" spans="1:14" outlineLevel="1" collapsed="1" x14ac:dyDescent="0.2">
      <c r="A494" s="55" t="str">
        <f>IF(A489="","",A489)</f>
        <v>1.2.7.6</v>
      </c>
      <c r="B494" s="56" t="str">
        <f>B489</f>
        <v>Appuis et seuils</v>
      </c>
      <c r="C494" s="60">
        <f>SUM(C488:C493)</f>
        <v>1</v>
      </c>
      <c r="D494" s="61"/>
      <c r="E494" s="62">
        <f>SUM(E488:E493)</f>
        <v>1.9</v>
      </c>
      <c r="F494" s="61"/>
      <c r="G494" s="63">
        <f>SUM(G488:G493)</f>
        <v>0</v>
      </c>
      <c r="H494" s="61"/>
      <c r="I494" s="64">
        <f>SUM(I488:I493)</f>
        <v>0</v>
      </c>
      <c r="J494" s="31" t="str">
        <f>IF(I494&gt;0,"m3",IF(G494&gt;0,"m2",IF(E494&gt;0,"ml","Ens")))</f>
        <v>ml</v>
      </c>
      <c r="K494" s="57" t="str">
        <f>IF(I494&gt;0,FIXED(I494,2),IF(G494&gt;0,FIXED(G494,2),IF(E494&gt;0,FIXED(E494,2),FIXED(C494,2))))</f>
        <v>1,90</v>
      </c>
      <c r="L494" s="58"/>
      <c r="M494" s="34"/>
      <c r="N494" s="35"/>
    </row>
    <row r="495" spans="1:14" outlineLevel="1" x14ac:dyDescent="0.2">
      <c r="A495" s="55"/>
      <c r="B495" s="56"/>
      <c r="C495" s="26"/>
      <c r="D495" s="27"/>
      <c r="E495" s="28"/>
      <c r="F495" s="27"/>
      <c r="G495" s="29"/>
      <c r="H495" s="27"/>
      <c r="I495" s="30"/>
      <c r="J495" s="31"/>
      <c r="K495" s="57"/>
      <c r="L495" s="58"/>
      <c r="M495" s="34"/>
      <c r="N495" s="35"/>
    </row>
    <row r="496" spans="1:14" outlineLevel="1" x14ac:dyDescent="0.2">
      <c r="A496" s="55"/>
      <c r="B496" s="56"/>
      <c r="C496" s="26"/>
      <c r="D496" s="27"/>
      <c r="E496" s="28"/>
      <c r="F496" s="27"/>
      <c r="G496" s="29"/>
      <c r="H496" s="27"/>
      <c r="I496" s="30"/>
      <c r="J496" s="31"/>
      <c r="K496" s="57"/>
      <c r="L496" s="58"/>
      <c r="M496" s="34"/>
      <c r="N496" s="35"/>
    </row>
    <row r="497" spans="1:15" outlineLevel="1" x14ac:dyDescent="0.2">
      <c r="A497" s="82" t="s">
        <v>115</v>
      </c>
      <c r="B497" s="85" t="s">
        <v>88</v>
      </c>
      <c r="C497" s="26"/>
      <c r="D497" s="27"/>
      <c r="E497" s="28"/>
      <c r="F497" s="27"/>
      <c r="G497" s="29"/>
      <c r="H497" s="27"/>
      <c r="I497" s="30"/>
      <c r="J497" s="31"/>
      <c r="K497" s="32"/>
      <c r="L497" s="33"/>
      <c r="M497" s="34"/>
      <c r="N497" s="35"/>
    </row>
    <row r="498" spans="1:15" outlineLevel="1" x14ac:dyDescent="0.2">
      <c r="A498" s="55"/>
      <c r="B498" s="56"/>
      <c r="C498" s="26"/>
      <c r="D498" s="27"/>
      <c r="E498" s="28"/>
      <c r="F498" s="27"/>
      <c r="G498" s="29"/>
      <c r="H498" s="27"/>
      <c r="I498" s="30"/>
      <c r="J498" s="31"/>
      <c r="K498" s="57"/>
      <c r="L498" s="58"/>
      <c r="M498" s="34"/>
      <c r="N498" s="35"/>
    </row>
    <row r="499" spans="1:15" hidden="1" outlineLevel="2" x14ac:dyDescent="0.2">
      <c r="A499" s="65" t="s">
        <v>0</v>
      </c>
      <c r="B499" s="66" t="s">
        <v>1</v>
      </c>
      <c r="C499" s="67" t="s">
        <v>4</v>
      </c>
      <c r="D499" s="68" t="s">
        <v>5</v>
      </c>
      <c r="E499" s="68" t="s">
        <v>6</v>
      </c>
      <c r="F499" s="68" t="s">
        <v>7</v>
      </c>
      <c r="G499" s="68" t="s">
        <v>8</v>
      </c>
      <c r="H499" s="68" t="s">
        <v>9</v>
      </c>
      <c r="I499" s="69" t="s">
        <v>10</v>
      </c>
      <c r="J499" s="31" t="s">
        <v>2</v>
      </c>
      <c r="K499" s="37" t="s">
        <v>3</v>
      </c>
      <c r="L499" s="38"/>
      <c r="M499" s="34"/>
      <c r="N499" s="35"/>
    </row>
    <row r="500" spans="1:15" hidden="1" outlineLevel="2" x14ac:dyDescent="0.2">
      <c r="A500" s="39" t="s">
        <v>116</v>
      </c>
      <c r="B500" s="70" t="s">
        <v>28</v>
      </c>
      <c r="C500" s="40"/>
      <c r="D500" s="41"/>
      <c r="E500" s="41">
        <f t="shared" ref="E500" si="247">C500*D500</f>
        <v>0</v>
      </c>
      <c r="F500" s="41"/>
      <c r="G500" s="41">
        <f t="shared" ref="G500" si="248">E500*F500</f>
        <v>0</v>
      </c>
      <c r="H500" s="41"/>
      <c r="I500" s="42">
        <f t="shared" ref="I500" si="249">G500*H500</f>
        <v>0</v>
      </c>
      <c r="J500" s="31"/>
      <c r="K500" s="43"/>
      <c r="L500" s="44"/>
      <c r="M500" s="34"/>
      <c r="N500" s="35"/>
    </row>
    <row r="501" spans="1:15" hidden="1" outlineLevel="2" x14ac:dyDescent="0.2">
      <c r="A501" s="51"/>
      <c r="B501" s="52"/>
      <c r="C501" s="47">
        <v>1</v>
      </c>
      <c r="D501" s="48"/>
      <c r="E501" s="48">
        <f>C501*D501</f>
        <v>0</v>
      </c>
      <c r="F501" s="48"/>
      <c r="G501" s="48">
        <f>E501*F501</f>
        <v>0</v>
      </c>
      <c r="H501" s="48"/>
      <c r="I501" s="30">
        <f>G501*H501</f>
        <v>0</v>
      </c>
      <c r="J501" s="31"/>
      <c r="K501" s="43"/>
      <c r="L501" s="44"/>
      <c r="M501" s="34"/>
      <c r="N501" s="35"/>
    </row>
    <row r="502" spans="1:15" hidden="1" outlineLevel="2" x14ac:dyDescent="0.2">
      <c r="A502" s="53"/>
      <c r="B502" s="54"/>
      <c r="C502" s="40"/>
      <c r="D502" s="41"/>
      <c r="E502" s="41">
        <f>C502*D502</f>
        <v>0</v>
      </c>
      <c r="F502" s="41"/>
      <c r="G502" s="41">
        <f>E502*F502</f>
        <v>0</v>
      </c>
      <c r="H502" s="41"/>
      <c r="I502" s="42">
        <f>G502*H502</f>
        <v>0</v>
      </c>
      <c r="J502" s="31"/>
      <c r="K502" s="43"/>
      <c r="L502" s="44"/>
      <c r="M502" s="34"/>
      <c r="N502" s="35"/>
    </row>
    <row r="503" spans="1:15" outlineLevel="1" collapsed="1" x14ac:dyDescent="0.2">
      <c r="A503" s="55" t="str">
        <f>IF(A500="","",A500)</f>
        <v>1.2.8.1</v>
      </c>
      <c r="B503" s="56" t="str">
        <f>B500</f>
        <v>Percement et rebouchages</v>
      </c>
      <c r="C503" s="60">
        <f>SUM(C499:C502)</f>
        <v>1</v>
      </c>
      <c r="D503" s="61"/>
      <c r="E503" s="62">
        <f>SUM(E499:E502)</f>
        <v>0</v>
      </c>
      <c r="F503" s="61"/>
      <c r="G503" s="63">
        <f>SUM(G499:G502)</f>
        <v>0</v>
      </c>
      <c r="H503" s="61"/>
      <c r="I503" s="64">
        <f>SUM(I499:I502)</f>
        <v>0</v>
      </c>
      <c r="J503" s="31" t="str">
        <f>IF(I503&gt;0,"m3",IF(G503&gt;0,"m2",IF(E503&gt;0,"ml","Ens")))</f>
        <v>Ens</v>
      </c>
      <c r="K503" s="57" t="str">
        <f>IF(I503&gt;0,FIXED(I503,2),IF(G503&gt;0,FIXED(G503,2),IF(E503&gt;0,FIXED(E503,2),FIXED(C503,2))))</f>
        <v>1,00</v>
      </c>
      <c r="L503" s="58"/>
      <c r="M503" s="34"/>
      <c r="N503" s="35"/>
    </row>
    <row r="504" spans="1:15" outlineLevel="1" collapsed="1" x14ac:dyDescent="0.2">
      <c r="A504" s="55"/>
      <c r="B504" s="56"/>
      <c r="C504" s="26"/>
      <c r="D504" s="27"/>
      <c r="E504" s="28"/>
      <c r="F504" s="27"/>
      <c r="G504" s="29"/>
      <c r="H504" s="27"/>
      <c r="I504" s="30"/>
      <c r="J504" s="31"/>
      <c r="K504" s="57"/>
      <c r="L504" s="58"/>
      <c r="M504" s="34"/>
      <c r="N504" s="35"/>
    </row>
    <row r="505" spans="1:15" hidden="1" outlineLevel="2" x14ac:dyDescent="0.2">
      <c r="A505" s="65" t="s">
        <v>0</v>
      </c>
      <c r="B505" s="66" t="s">
        <v>1</v>
      </c>
      <c r="C505" s="67" t="s">
        <v>4</v>
      </c>
      <c r="D505" s="68" t="s">
        <v>5</v>
      </c>
      <c r="E505" s="68" t="s">
        <v>6</v>
      </c>
      <c r="F505" s="68" t="s">
        <v>7</v>
      </c>
      <c r="G505" s="68" t="s">
        <v>8</v>
      </c>
      <c r="H505" s="68" t="s">
        <v>9</v>
      </c>
      <c r="I505" s="69" t="s">
        <v>10</v>
      </c>
      <c r="J505" s="31" t="s">
        <v>2</v>
      </c>
      <c r="K505" s="37" t="s">
        <v>3</v>
      </c>
      <c r="L505" s="38"/>
      <c r="M505" s="34"/>
      <c r="N505" s="35"/>
    </row>
    <row r="506" spans="1:15" hidden="1" outlineLevel="2" x14ac:dyDescent="0.2">
      <c r="A506" s="39" t="s">
        <v>100</v>
      </c>
      <c r="B506" s="70" t="s">
        <v>159</v>
      </c>
      <c r="C506" s="40"/>
      <c r="D506" s="41"/>
      <c r="E506" s="41">
        <f t="shared" ref="E506" si="250">C506*D506</f>
        <v>0</v>
      </c>
      <c r="F506" s="41"/>
      <c r="G506" s="41">
        <f t="shared" ref="G506" si="251">E506*F506</f>
        <v>0</v>
      </c>
      <c r="H506" s="41"/>
      <c r="I506" s="42">
        <f t="shared" ref="I506" si="252">G506*H506</f>
        <v>0</v>
      </c>
      <c r="J506" s="31"/>
      <c r="K506" s="43"/>
      <c r="L506" s="44"/>
      <c r="M506" s="34"/>
      <c r="N506" s="35"/>
    </row>
    <row r="507" spans="1:15" ht="15" hidden="1" customHeight="1" outlineLevel="2" x14ac:dyDescent="0.2">
      <c r="A507" s="45"/>
      <c r="B507" s="46"/>
      <c r="C507" s="47"/>
      <c r="D507" s="48"/>
      <c r="E507" s="48">
        <v>7.8</v>
      </c>
      <c r="F507" s="48"/>
      <c r="G507" s="48">
        <f>F507*E507</f>
        <v>0</v>
      </c>
      <c r="H507" s="48"/>
      <c r="I507" s="30">
        <f>H507*G507</f>
        <v>0</v>
      </c>
      <c r="J507" s="31"/>
      <c r="K507" s="43"/>
      <c r="L507" s="44"/>
      <c r="M507" s="34"/>
      <c r="N507" s="35"/>
    </row>
    <row r="508" spans="1:15" ht="15" hidden="1" customHeight="1" outlineLevel="2" x14ac:dyDescent="0.2">
      <c r="A508" s="45"/>
      <c r="B508" s="23"/>
      <c r="C508" s="47"/>
      <c r="D508" s="48"/>
      <c r="E508" s="48"/>
      <c r="F508" s="50"/>
      <c r="G508" s="48">
        <f t="shared" ref="G508" si="253">F508*E508</f>
        <v>0</v>
      </c>
      <c r="H508" s="48"/>
      <c r="I508" s="30">
        <f t="shared" ref="I508" si="254">H508*G508</f>
        <v>0</v>
      </c>
      <c r="J508" s="31"/>
      <c r="K508" s="43"/>
      <c r="L508" s="44"/>
      <c r="M508" s="34"/>
      <c r="N508" s="35"/>
    </row>
    <row r="509" spans="1:15" hidden="1" outlineLevel="2" x14ac:dyDescent="0.2">
      <c r="A509" s="53"/>
      <c r="B509" s="54"/>
      <c r="C509" s="40"/>
      <c r="D509" s="41"/>
      <c r="E509" s="41">
        <f>C509*D509</f>
        <v>0</v>
      </c>
      <c r="F509" s="41"/>
      <c r="G509" s="41">
        <f>E509*F509</f>
        <v>0</v>
      </c>
      <c r="H509" s="41"/>
      <c r="I509" s="30">
        <f t="shared" ref="I509" si="255">C509*D509*F509*H509</f>
        <v>0</v>
      </c>
      <c r="J509" s="31"/>
      <c r="K509" s="43"/>
      <c r="L509" s="44"/>
      <c r="M509" s="34"/>
      <c r="N509" s="35"/>
    </row>
    <row r="510" spans="1:15" outlineLevel="1" collapsed="1" x14ac:dyDescent="0.2">
      <c r="A510" s="55" t="str">
        <f>IF(A506="","",A506)</f>
        <v>1.2.7.4</v>
      </c>
      <c r="B510" s="56" t="str">
        <f>B506</f>
        <v xml:space="preserve">Traitement du joint de dilatation </v>
      </c>
      <c r="C510" s="60">
        <f>SUM(C505:C509)</f>
        <v>0</v>
      </c>
      <c r="D510" s="61"/>
      <c r="E510" s="62">
        <f>SUM(E505:E509)</f>
        <v>7.8</v>
      </c>
      <c r="F510" s="61"/>
      <c r="G510" s="63">
        <f>SUM(G505:G509)</f>
        <v>0</v>
      </c>
      <c r="H510" s="61"/>
      <c r="I510" s="64">
        <f>SUM(I505:I509)</f>
        <v>0</v>
      </c>
      <c r="J510" s="31" t="str">
        <f>IF(I510&gt;0,"m3",IF(G510&gt;0,"m2",IF(E510&gt;0,"ml","Ens")))</f>
        <v>ml</v>
      </c>
      <c r="K510" s="57" t="str">
        <f>IF(I510&gt;0,FIXED(I510,2),IF(G510&gt;0,FIXED(G510,2),IF(E510&gt;0,FIXED(E510,2),FIXED(C510,2))))</f>
        <v>7,80</v>
      </c>
      <c r="L510" s="58"/>
      <c r="M510" s="34"/>
      <c r="N510" s="35"/>
    </row>
    <row r="511" spans="1:15" ht="13.5" outlineLevel="1" thickBot="1" x14ac:dyDescent="0.25">
      <c r="A511" s="25"/>
      <c r="B511" s="27"/>
      <c r="C511" s="26"/>
      <c r="D511" s="27"/>
      <c r="E511" s="28"/>
      <c r="F511" s="27"/>
      <c r="G511" s="29"/>
      <c r="H511" s="27"/>
      <c r="I511" s="30"/>
      <c r="J511" s="31"/>
      <c r="K511" s="57"/>
      <c r="L511" s="58"/>
      <c r="M511" s="34"/>
      <c r="N511" s="35"/>
    </row>
    <row r="512" spans="1:15" x14ac:dyDescent="0.2">
      <c r="A512" s="114" t="s">
        <v>21</v>
      </c>
      <c r="B512" s="115"/>
      <c r="C512" s="115"/>
      <c r="D512" s="115"/>
      <c r="E512" s="115"/>
      <c r="F512" s="115"/>
      <c r="G512" s="115"/>
      <c r="H512" s="115"/>
      <c r="I512" s="115"/>
      <c r="J512" s="115"/>
      <c r="K512" s="115"/>
      <c r="L512" s="115"/>
      <c r="M512" s="116"/>
      <c r="N512" s="59">
        <f>SUM(N9:N510)</f>
        <v>0</v>
      </c>
      <c r="O512" s="20"/>
    </row>
    <row r="513" spans="1:14" ht="6.75" customHeight="1" x14ac:dyDescent="0.2">
      <c r="A513" s="90"/>
      <c r="B513" s="91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92"/>
    </row>
    <row r="514" spans="1:14" x14ac:dyDescent="0.2">
      <c r="A514" s="117" t="s">
        <v>11</v>
      </c>
      <c r="B514" s="118"/>
      <c r="C514" s="118"/>
      <c r="D514" s="118"/>
      <c r="E514" s="118"/>
      <c r="F514" s="118"/>
      <c r="G514" s="118"/>
      <c r="H514" s="118"/>
      <c r="I514" s="118"/>
      <c r="J514" s="118"/>
      <c r="K514" s="118"/>
      <c r="L514" s="118"/>
      <c r="M514" s="119"/>
      <c r="N514" s="75">
        <f>0.2*N512</f>
        <v>0</v>
      </c>
    </row>
    <row r="515" spans="1:14" ht="6.75" customHeight="1" x14ac:dyDescent="0.2">
      <c r="A515" s="90"/>
      <c r="B515" s="91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92"/>
    </row>
    <row r="516" spans="1:14" ht="13.5" thickBot="1" x14ac:dyDescent="0.25">
      <c r="A516" s="118" t="s">
        <v>22</v>
      </c>
      <c r="B516" s="118"/>
      <c r="C516" s="118"/>
      <c r="D516" s="118"/>
      <c r="E516" s="118"/>
      <c r="F516" s="118"/>
      <c r="G516" s="118"/>
      <c r="H516" s="118"/>
      <c r="I516" s="118"/>
      <c r="J516" s="118"/>
      <c r="K516" s="118"/>
      <c r="L516" s="118"/>
      <c r="M516" s="119"/>
      <c r="N516" s="86">
        <f>N512+N514</f>
        <v>0</v>
      </c>
    </row>
    <row r="517" spans="1:14" ht="13.5" thickBot="1" x14ac:dyDescent="0.25">
      <c r="A517" s="93"/>
      <c r="B517" s="93"/>
      <c r="C517" s="93"/>
      <c r="D517" s="93"/>
      <c r="E517" s="93"/>
      <c r="F517" s="93"/>
      <c r="G517" s="93"/>
      <c r="H517" s="93"/>
      <c r="I517" s="93"/>
      <c r="J517" s="93"/>
      <c r="K517" s="93"/>
      <c r="L517" s="93"/>
      <c r="M517" s="93"/>
      <c r="N517" s="93"/>
    </row>
    <row r="518" spans="1:14" x14ac:dyDescent="0.2">
      <c r="A518" s="44"/>
      <c r="B518" s="44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4"/>
    </row>
    <row r="519" spans="1:14" x14ac:dyDescent="0.2">
      <c r="A519" s="44"/>
      <c r="B519" s="44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4"/>
    </row>
    <row r="520" spans="1:14" x14ac:dyDescent="0.2">
      <c r="A520" s="44"/>
      <c r="B520" s="44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4"/>
    </row>
    <row r="521" spans="1:14" x14ac:dyDescent="0.2">
      <c r="A521" s="44"/>
      <c r="B521" s="44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4"/>
    </row>
    <row r="522" spans="1:14" x14ac:dyDescent="0.2">
      <c r="A522" s="44"/>
      <c r="B522" s="44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4"/>
    </row>
    <row r="523" spans="1:14" x14ac:dyDescent="0.2">
      <c r="A523" s="44"/>
      <c r="B523" s="44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4"/>
    </row>
    <row r="524" spans="1:14" x14ac:dyDescent="0.2">
      <c r="A524" s="44"/>
      <c r="B524" s="44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4"/>
    </row>
    <row r="525" spans="1:14" x14ac:dyDescent="0.2">
      <c r="A525" s="44"/>
      <c r="B525" s="44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4"/>
    </row>
    <row r="526" spans="1:14" x14ac:dyDescent="0.2">
      <c r="A526" s="44"/>
      <c r="B526" s="44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4"/>
    </row>
    <row r="527" spans="1:14" x14ac:dyDescent="0.2">
      <c r="A527" s="44"/>
      <c r="B527" s="44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4"/>
    </row>
    <row r="528" spans="1:14" x14ac:dyDescent="0.2">
      <c r="A528" s="44"/>
      <c r="B528" s="44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94"/>
      <c r="N528" s="95"/>
    </row>
    <row r="529" spans="1:14" x14ac:dyDescent="0.2">
      <c r="A529" s="44"/>
      <c r="B529" s="44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94"/>
      <c r="N529" s="95"/>
    </row>
    <row r="530" spans="1:14" x14ac:dyDescent="0.2">
      <c r="A530" s="44"/>
      <c r="B530" s="44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94"/>
      <c r="N530" s="95"/>
    </row>
    <row r="531" spans="1:14" x14ac:dyDescent="0.2">
      <c r="A531" s="44"/>
      <c r="B531" s="44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94"/>
      <c r="N531" s="95"/>
    </row>
    <row r="532" spans="1:14" x14ac:dyDescent="0.2">
      <c r="A532" s="44"/>
      <c r="B532" s="44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94"/>
      <c r="N532" s="95"/>
    </row>
    <row r="533" spans="1:14" x14ac:dyDescent="0.2">
      <c r="A533" s="44"/>
      <c r="B533" s="44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94"/>
      <c r="N533" s="95"/>
    </row>
  </sheetData>
  <mergeCells count="6">
    <mergeCell ref="A512:M512"/>
    <mergeCell ref="A514:M514"/>
    <mergeCell ref="A516:M516"/>
    <mergeCell ref="M2:N2"/>
    <mergeCell ref="M3:N3"/>
    <mergeCell ref="D391:E391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&amp;L&amp;"-,Gras"&amp;14D.P.G.F.&amp;12
Lot n°02 GROS OEUVRE&amp;"-,Normal"&amp;11
&amp;CGardonne extension d'un Gymnase</oddHeader>
    <oddFooter xml:space="preserve">&amp;L&amp;"-,Normal"&amp;D&amp;CPHASE DCE&amp;R&amp;"-,Normal"  Page 03.&amp;P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01 Gros Oeuvre</vt:lpstr>
      <vt:lpstr>'01 Gros Oeuvre'!Impression_des_titres</vt:lpstr>
      <vt:lpstr>'01 Gros Oeuvre'!Zone_d_impression</vt:lpstr>
    </vt:vector>
  </TitlesOfParts>
  <Company>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CHASTAGNOL</dc:creator>
  <cp:lastModifiedBy>Stéphane FONVIEILLE</cp:lastModifiedBy>
  <cp:lastPrinted>2023-11-03T16:38:57Z</cp:lastPrinted>
  <dcterms:created xsi:type="dcterms:W3CDTF">2006-06-13T08:45:14Z</dcterms:created>
  <dcterms:modified xsi:type="dcterms:W3CDTF">2024-04-15T06:47:39Z</dcterms:modified>
</cp:coreProperties>
</file>